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\Решение\"/>
    </mc:Choice>
  </mc:AlternateContent>
  <bookViews>
    <workbookView xWindow="120" yWindow="105" windowWidth="14040" windowHeight="12660"/>
  </bookViews>
  <sheets>
    <sheet name="Приложение 2" sheetId="2" r:id="rId1"/>
    <sheet name="Приложение 4" sheetId="1" r:id="rId2"/>
    <sheet name="Приложение 6" sheetId="3" r:id="rId3"/>
  </sheets>
  <definedNames>
    <definedName name="_xlnm._FilterDatabase" localSheetId="0" hidden="1">'Приложение 2'!$B$1:$B$97</definedName>
    <definedName name="_xlnm._FilterDatabase" localSheetId="1" hidden="1">'Приложение 4'!$E$1:$E$143</definedName>
    <definedName name="_xlnm._FilterDatabase" localSheetId="2" hidden="1">'Приложение 6'!$A$5:$D$35</definedName>
    <definedName name="_xlnm.Print_Area" localSheetId="0">'Приложение 2'!$A$1:$I$96</definedName>
    <definedName name="_xlnm.Print_Area" localSheetId="1">'Приложение 4'!$A$1:$J$143</definedName>
    <definedName name="_xlnm.Print_Area" localSheetId="2">'Приложение 6'!$A$1:$D$35</definedName>
  </definedNames>
  <calcPr calcId="162913"/>
</workbook>
</file>

<file path=xl/calcChain.xml><?xml version="1.0" encoding="utf-8"?>
<calcChain xmlns="http://schemas.openxmlformats.org/spreadsheetml/2006/main">
  <c r="I48" i="2" l="1"/>
  <c r="I47" i="2" s="1"/>
  <c r="J59" i="1"/>
  <c r="J90" i="1" l="1"/>
  <c r="J88" i="1" s="1"/>
  <c r="I69" i="2"/>
  <c r="I59" i="2"/>
  <c r="I58" i="2" s="1"/>
  <c r="I73" i="2"/>
  <c r="I72" i="2" s="1"/>
  <c r="I71" i="2"/>
  <c r="I70" i="2" s="1"/>
  <c r="I67" i="2"/>
  <c r="I65" i="2"/>
  <c r="I63" i="2"/>
  <c r="I62" i="2" s="1"/>
  <c r="I61" i="2"/>
  <c r="I60" i="2" s="1"/>
  <c r="I57" i="2"/>
  <c r="I56" i="2" s="1"/>
  <c r="I55" i="2"/>
  <c r="I54" i="2" s="1"/>
  <c r="I53" i="2"/>
  <c r="J114" i="1"/>
  <c r="J64" i="1"/>
  <c r="I52" i="2" l="1"/>
  <c r="I50" i="2" l="1"/>
  <c r="I49" i="2" s="1"/>
  <c r="I46" i="2"/>
  <c r="I45" i="2" s="1"/>
  <c r="J122" i="1"/>
  <c r="J70" i="1"/>
  <c r="J53" i="1"/>
  <c r="J52" i="1" s="1"/>
  <c r="J51" i="1" s="1"/>
  <c r="D17" i="3" s="1"/>
  <c r="J57" i="1"/>
  <c r="J56" i="1" s="1"/>
  <c r="J29" i="1"/>
  <c r="J31" i="1"/>
  <c r="I44" i="2" l="1"/>
  <c r="J27" i="1"/>
  <c r="J26" i="1" l="1"/>
  <c r="J139" i="1"/>
  <c r="J25" i="1" l="1"/>
  <c r="D11" i="3" s="1"/>
  <c r="I51" i="2"/>
  <c r="I94" i="2"/>
  <c r="I68" i="2" l="1"/>
  <c r="I93" i="2"/>
  <c r="I92" i="2" s="1"/>
  <c r="I78" i="2"/>
  <c r="I77" i="2" s="1"/>
  <c r="J137" i="1"/>
  <c r="I96" i="2"/>
  <c r="I95" i="2" s="1"/>
  <c r="I89" i="2"/>
  <c r="I88" i="2"/>
  <c r="I87" i="2"/>
  <c r="I86" i="2"/>
  <c r="I85" i="2"/>
  <c r="I91" i="2"/>
  <c r="I90" i="2" s="1"/>
  <c r="I83" i="2"/>
  <c r="I82" i="2" s="1"/>
  <c r="I81" i="2"/>
  <c r="I80" i="2" s="1"/>
  <c r="J16" i="1"/>
  <c r="J124" i="1"/>
  <c r="J126" i="1"/>
  <c r="J142" i="1"/>
  <c r="J89" i="1"/>
  <c r="J81" i="1"/>
  <c r="J80" i="1" s="1"/>
  <c r="J73" i="1"/>
  <c r="J72" i="1" s="1"/>
  <c r="J20" i="1"/>
  <c r="I31" i="2"/>
  <c r="I30" i="2" s="1"/>
  <c r="I33" i="2"/>
  <c r="I32" i="2" s="1"/>
  <c r="I36" i="2"/>
  <c r="I35" i="2" s="1"/>
  <c r="I38" i="2"/>
  <c r="I37" i="2" s="1"/>
  <c r="I40" i="2"/>
  <c r="I39" i="2" s="1"/>
  <c r="I43" i="2"/>
  <c r="I42" i="2" s="1"/>
  <c r="I41" i="2" s="1"/>
  <c r="I12" i="2"/>
  <c r="I11" i="2"/>
  <c r="J102" i="1"/>
  <c r="J101" i="1" s="1"/>
  <c r="J42" i="1"/>
  <c r="J41" i="1" s="1"/>
  <c r="J15" i="1" l="1"/>
  <c r="I34" i="2"/>
  <c r="J136" i="1"/>
  <c r="I84" i="2"/>
  <c r="I29" i="2"/>
  <c r="I10" i="2"/>
  <c r="I9" i="2" s="1"/>
  <c r="I79" i="2"/>
  <c r="I76" i="2"/>
  <c r="I75" i="2" s="1"/>
  <c r="I74" i="2" l="1"/>
  <c r="I15" i="2"/>
  <c r="I28" i="2"/>
  <c r="I27" i="2" s="1"/>
  <c r="I26" i="2" s="1"/>
  <c r="I25" i="2"/>
  <c r="I24" i="2" s="1"/>
  <c r="I23" i="2" s="1"/>
  <c r="I20" i="2"/>
  <c r="I19" i="2" s="1"/>
  <c r="I22" i="2"/>
  <c r="I21" i="2" s="1"/>
  <c r="I18" i="2"/>
  <c r="I17" i="2" s="1"/>
  <c r="I16" i="2" l="1"/>
  <c r="J84" i="1"/>
  <c r="J131" i="1"/>
  <c r="J110" i="1"/>
  <c r="J117" i="1"/>
  <c r="J115" i="1"/>
  <c r="J82" i="1"/>
  <c r="J47" i="1"/>
  <c r="J23" i="1"/>
  <c r="J22" i="1" l="1"/>
  <c r="J14" i="1" s="1"/>
  <c r="J130" i="1"/>
  <c r="J129" i="1" s="1"/>
  <c r="J109" i="1"/>
  <c r="J107" i="1" s="1"/>
  <c r="D29" i="3" s="1"/>
  <c r="J46" i="1"/>
  <c r="J45" i="1" s="1"/>
  <c r="J113" i="1"/>
  <c r="D35" i="3" l="1"/>
  <c r="J128" i="1"/>
  <c r="J108" i="1"/>
  <c r="J44" i="1"/>
  <c r="D15" i="3"/>
  <c r="D14" i="3" s="1"/>
  <c r="J112" i="1"/>
  <c r="D31" i="3"/>
  <c r="J105" i="1" l="1"/>
  <c r="J104" i="1" s="1"/>
  <c r="J99" i="1"/>
  <c r="J98" i="1" s="1"/>
  <c r="J91" i="1"/>
  <c r="J95" i="1"/>
  <c r="J94" i="1" s="1"/>
  <c r="J87" i="1"/>
  <c r="J121" i="1"/>
  <c r="J76" i="1"/>
  <c r="J78" i="1"/>
  <c r="J97" i="1" l="1"/>
  <c r="D27" i="3" s="1"/>
  <c r="D25" i="3"/>
  <c r="J120" i="1"/>
  <c r="J119" i="1" s="1"/>
  <c r="D33" i="3" s="1"/>
  <c r="D32" i="3" s="1"/>
  <c r="J93" i="1" l="1"/>
  <c r="J86" i="1" s="1"/>
  <c r="D26" i="3" l="1"/>
  <c r="D24" i="3" s="1"/>
  <c r="J74" i="1"/>
  <c r="D22" i="3" s="1"/>
  <c r="J63" i="1"/>
  <c r="J62" i="1" l="1"/>
  <c r="D20" i="3" s="1"/>
  <c r="I14" i="2"/>
  <c r="I13" i="2" s="1"/>
  <c r="I8" i="2" s="1"/>
  <c r="J12" i="1"/>
  <c r="I66" i="2" s="1"/>
  <c r="J35" i="1"/>
  <c r="J39" i="1"/>
  <c r="J38" i="1" s="1"/>
  <c r="J68" i="1"/>
  <c r="J67" i="1" s="1"/>
  <c r="J34" i="1" l="1"/>
  <c r="J33" i="1" s="1"/>
  <c r="D12" i="3" s="1"/>
  <c r="J11" i="1"/>
  <c r="J10" i="1" s="1"/>
  <c r="J37" i="1"/>
  <c r="D13" i="3" s="1"/>
  <c r="J55" i="1"/>
  <c r="J135" i="1"/>
  <c r="J134" i="1" s="1"/>
  <c r="J133" i="1" s="1"/>
  <c r="D34" i="3"/>
  <c r="I64" i="2" l="1"/>
  <c r="J50" i="1"/>
  <c r="D18" i="3"/>
  <c r="D16" i="3" s="1"/>
  <c r="J9" i="1"/>
  <c r="K9" i="1" s="1"/>
  <c r="D8" i="3"/>
  <c r="D10" i="3"/>
  <c r="J66" i="1"/>
  <c r="D21" i="3" s="1"/>
  <c r="D23" i="3"/>
  <c r="D30" i="3"/>
  <c r="D9" i="3"/>
  <c r="J61" i="1" l="1"/>
  <c r="J8" i="1" s="1"/>
  <c r="J7" i="1" s="1"/>
  <c r="D19" i="3"/>
  <c r="D7" i="3"/>
  <c r="D28" i="3"/>
  <c r="D6" i="3" l="1"/>
</calcChain>
</file>

<file path=xl/sharedStrings.xml><?xml version="1.0" encoding="utf-8"?>
<sst xmlns="http://schemas.openxmlformats.org/spreadsheetml/2006/main" count="1844" uniqueCount="181">
  <si>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</si>
  <si>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</si>
  <si>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</si>
  <si>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</si>
  <si>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</si>
  <si>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</si>
  <si>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</si>
  <si>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</si>
  <si>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</si>
  <si>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</si>
  <si>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</si>
  <si>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</si>
  <si>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</si>
  <si>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</si>
  <si>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</si>
  <si>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</si>
  <si>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</si>
  <si>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</si>
  <si>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</si>
  <si>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</si>
  <si>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</si>
  <si>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</si>
  <si>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</si>
  <si>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</si>
  <si>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</si>
  <si>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</si>
  <si>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</si>
  <si>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</si>
  <si>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</si>
  <si>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</si>
  <si>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</si>
  <si>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</si>
  <si>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</si>
  <si>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</si>
  <si>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</si>
  <si>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</si>
  <si>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</si>
  <si>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</si>
  <si>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</si>
  <si>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</si>
  <si>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</si>
  <si>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</si>
  <si>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</si>
  <si>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</si>
  <si>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</si>
  <si>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</si>
  <si>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</si>
  <si>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</si>
  <si>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</si>
  <si>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</si>
  <si>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</si>
  <si>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</si>
  <si>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</si>
  <si>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</si>
  <si>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</si>
  <si>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</si>
  <si>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</si>
  <si>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</si>
  <si>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</si>
  <si>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</si>
  <si>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</si>
  <si>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</si>
  <si>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</si>
  <si>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</si>
  <si>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</si>
  <si>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</si>
  <si>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</si>
  <si>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</si>
  <si>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</si>
  <si>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</si>
  <si>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</si>
  <si>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</si>
  <si>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</si>
  <si>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</si>
  <si>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</si>
  <si>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</si>
  <si>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</si>
  <si>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</si>
  <si>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</si>
  <si>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</si>
  <si>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</si>
  <si>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</si>
  <si>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</si>
  <si>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</si>
  <si>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</si>
  <si>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</si>
  <si>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</si>
  <si>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</si>
  <si>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</si>
  <si>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</si>
  <si>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</si>
  <si>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</si>
  <si>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</si>
  <si>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</si>
  <si>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</si>
  <si>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</si>
  <si>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</si>
  <si>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</si>
  <si>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</si>
  <si>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</si>
  <si>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</si>
  <si>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</si>
  <si>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</si>
  <si>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</si>
  <si>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</si>
  <si>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</si>
  <si>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</si>
  <si>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</si>
  <si>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</si>
  <si>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</si>
  <si>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</si>
  <si>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</si>
  <si>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</si>
  <si>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</si>
  <si>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</si>
  <si>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</si>
  <si>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</si>
  <si>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</si>
  <si>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</si>
  <si>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</si>
  <si>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</si>
  <si>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</si>
  <si>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</si>
  <si>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</si>
  <si>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</si>
  <si>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</si>
  <si>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</si>
  <si>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</si>
  <si>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</si>
  <si>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</si>
  <si>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</si>
  <si>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</si>
  <si>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</si>
  <si>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</si>
  <si>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</si>
  <si>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</si>
  <si>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</si>
  <si>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</si>
  <si>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</si>
  <si>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</si>
  <si>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</si>
  <si>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</si>
  <si>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</si>
  <si>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</si>
  <si>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</si>
  <si>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</si>
  <si>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</si>
  <si>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</si>
  <si>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</si>
  <si>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21100</t>
  </si>
  <si>
    <t>Председатель представительного органа муниципального образования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</si>
  <si>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</si>
  <si>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</si>
  <si>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</si>
  <si>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</si>
  <si>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52102</t>
  </si>
  <si>
    <t>Расходы на осуществление переданных полномочий органам местного самоуправления муниципального района по контролю за исполнением бюджета</t>
  </si>
  <si>
    <t>00201</t>
  </si>
  <si>
    <t>Осуществление регулярных перевозок по регулируемым тарифам автобусами по городским маршрутам в г.Куса Челябинской области</t>
  </si>
  <si>
    <t>Прочие мероприятия по благоустройству территорий поселений</t>
  </si>
  <si>
    <t>000201</t>
  </si>
  <si>
    <t>Расходы на осуществление переданных полномочий органам местного самоуправления муниципального района по контролю за исполнением бюджета (внешний)</t>
  </si>
  <si>
    <t>52112</t>
  </si>
  <si>
    <t>52110</t>
  </si>
  <si>
    <t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</t>
  </si>
  <si>
    <t>69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</si>
  <si>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и гидротехнических сооружениях в муниципальном образовании Кусинское городское поселение"</t>
  </si>
  <si>
    <t>Предупреждение и ликвидация последствий чрезвычайных ситуаций и стихийных бедствий природного и техногенного характера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</si>
  <si>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</si>
  <si>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</si>
  <si>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Распределение бюджетных ассигнований по разделам и подразделам 
классификации расходов бюджетов на 2025 год </t>
  </si>
  <si>
    <t>70</t>
  </si>
  <si>
    <t>Муниципальная программа "Управление финансами в части передачи полномочий по решению вопросов местного значения Кусинского городского поселения"</t>
  </si>
  <si>
    <t xml:space="preserve">Приложение 4
к проекту решения Совета депутатов 
Кусинского городского поселения
«О бюджете Кусинского городского 
поселения на 2025 год и на плановый
период 2026 и 2027 годов»
от _____________ №_______
  </t>
  </si>
  <si>
    <t xml:space="preserve"> Приложение 2
к проекту решения Совета депутатов 
Кусинского городского поселения 
«О бюджете Кусинского городского 
поселения на 2025 год и на плановый
период 2026 и 2027 годов»
от _____________ №_______
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</si>
  <si>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2025 год </t>
  </si>
  <si>
    <t xml:space="preserve">Ведомственная структура расходов
бюджета Кусинского городского поселения на 2025 год </t>
  </si>
  <si>
    <t>Сумма
2025</t>
  </si>
  <si>
    <t xml:space="preserve">Приложение 6
к проекту решения Совета депутатов 
Кусинского городского поселения 
«О бюджете Кусинского городского 
поселения на 2025 год и на плановый
период 2026 и 2027 годов»
от _____________ №_______
</t>
  </si>
  <si>
    <t>21802</t>
  </si>
  <si>
    <t>Осуществление мероприятий по содержанию и благоустройству городского пляжа и организация мест массового отдыха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</si>
</sst>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10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8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3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4" fontId="7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/>
    </xf>
    <xf numFmtId="49" fontId="5" fillId="3" borderId="2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3" fillId="3" borderId="0" xfId="0" applyFont="1" applyFill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tabSelected="1" view="pageBreakPreview" zoomScale="86" zoomScaleNormal="85" zoomScaleSheetLayoutView="86" workbookViewId="0">
      <selection activeCell="V66" sqref="V66"/>
    </sheetView>
  </sheetViews>
  <sheetFormatPr defaultColWidth="9.140625" defaultRowHeight="18" outlineLevelRow="1" x14ac:dyDescent="0.25"/>
  <cols>
    <col min="1" max="1" width="74.7109375" style="9" customWidth="1"/>
    <col min="2" max="2" width="8.28515625" style="8" customWidth="1"/>
    <col min="3" max="3" width="8" style="8" customWidth="1"/>
    <col min="4" max="4" width="7.7109375" style="8" customWidth="1"/>
    <col min="5" max="5" width="10.5703125" style="8" customWidth="1"/>
    <col min="6" max="8" width="9.85546875" style="8" customWidth="1"/>
    <col min="9" max="9" width="19.7109375" style="8" customWidth="1"/>
    <col min="10" max="10" width="20.140625" style="5" bestFit="1" customWidth="1"/>
    <col min="11" max="16384" width="9.140625" style="5"/>
  </cols>
  <sheetData>
    <row r="1" spans="1:10" ht="145.5" customHeight="1" x14ac:dyDescent="0.25">
      <c r="A1" s="84" t="s">
        <v>174</v>
      </c>
      <c r="B1" s="84"/>
      <c r="C1" s="84"/>
      <c r="D1" s="84"/>
      <c r="E1" s="84"/>
      <c r="F1" s="84"/>
      <c r="G1" s="84"/>
      <c r="H1" s="84"/>
      <c r="I1" s="84"/>
    </row>
    <row r="2" spans="1:10" ht="13.5" customHeight="1" x14ac:dyDescent="0.25">
      <c r="A2" s="6"/>
      <c r="B2" s="7"/>
      <c r="C2" s="7"/>
      <c r="D2" s="7"/>
      <c r="E2" s="7"/>
      <c r="F2" s="7"/>
      <c r="G2" s="7"/>
      <c r="H2" s="7"/>
      <c r="I2" s="7"/>
    </row>
    <row r="3" spans="1:10" ht="105.75" customHeight="1" x14ac:dyDescent="0.25">
      <c r="A3" s="85" t="s">
        <v>175</v>
      </c>
      <c r="B3" s="85"/>
      <c r="C3" s="85"/>
      <c r="D3" s="85"/>
      <c r="E3" s="85"/>
      <c r="F3" s="85"/>
      <c r="G3" s="85"/>
      <c r="H3" s="85"/>
      <c r="I3" s="85"/>
    </row>
    <row r="4" spans="1:10" ht="29.25" customHeight="1" x14ac:dyDescent="0.3">
      <c r="I4" s="10" t="s">
        <v>75</v>
      </c>
    </row>
    <row r="5" spans="1:10" ht="26.25" customHeight="1" x14ac:dyDescent="0.25">
      <c r="A5" s="88" t="s">
        <v>68</v>
      </c>
      <c r="B5" s="88" t="s">
        <v>72</v>
      </c>
      <c r="C5" s="88"/>
      <c r="D5" s="88"/>
      <c r="E5" s="88"/>
      <c r="F5" s="88"/>
      <c r="G5" s="88"/>
      <c r="H5" s="88"/>
      <c r="I5" s="87" t="s">
        <v>177</v>
      </c>
    </row>
    <row r="6" spans="1:10" ht="26.25" customHeight="1" x14ac:dyDescent="0.25">
      <c r="A6" s="88"/>
      <c r="B6" s="89" t="s">
        <v>64</v>
      </c>
      <c r="C6" s="89"/>
      <c r="D6" s="89"/>
      <c r="E6" s="89"/>
      <c r="F6" s="86" t="s">
        <v>63</v>
      </c>
      <c r="G6" s="86" t="s">
        <v>66</v>
      </c>
      <c r="H6" s="86" t="s">
        <v>65</v>
      </c>
      <c r="I6" s="87"/>
    </row>
    <row r="7" spans="1:10" ht="140.25" customHeight="1" x14ac:dyDescent="0.25">
      <c r="A7" s="88"/>
      <c r="B7" s="11" t="s">
        <v>62</v>
      </c>
      <c r="C7" s="11" t="s">
        <v>61</v>
      </c>
      <c r="D7" s="11" t="s">
        <v>60</v>
      </c>
      <c r="E7" s="11" t="s">
        <v>59</v>
      </c>
      <c r="F7" s="86"/>
      <c r="G7" s="86"/>
      <c r="H7" s="86"/>
      <c r="I7" s="87"/>
    </row>
    <row r="8" spans="1:10" ht="18.75" x14ac:dyDescent="0.25">
      <c r="A8" s="12" t="s">
        <v>58</v>
      </c>
      <c r="B8" s="13"/>
      <c r="C8" s="13"/>
      <c r="D8" s="13"/>
      <c r="E8" s="13"/>
      <c r="F8" s="13"/>
      <c r="G8" s="13"/>
      <c r="H8" s="13"/>
      <c r="I8" s="14">
        <f>I74+I9+I13+I16+I23+I26+I29+I34+I41+I44+I51</f>
        <v>66439596</v>
      </c>
    </row>
    <row r="9" spans="1:10" ht="61.5" customHeight="1" outlineLevel="1" x14ac:dyDescent="0.25">
      <c r="A9" s="75" t="s">
        <v>152</v>
      </c>
      <c r="B9" s="16" t="s">
        <v>151</v>
      </c>
      <c r="C9" s="16" t="s">
        <v>2</v>
      </c>
      <c r="D9" s="16" t="s">
        <v>7</v>
      </c>
      <c r="E9" s="16" t="s">
        <v>6</v>
      </c>
      <c r="F9" s="16" t="s">
        <v>5</v>
      </c>
      <c r="G9" s="16" t="s">
        <v>7</v>
      </c>
      <c r="H9" s="16" t="s">
        <v>7</v>
      </c>
      <c r="I9" s="14">
        <f>I10</f>
        <v>1344750</v>
      </c>
    </row>
    <row r="10" spans="1:10" ht="45" customHeight="1" outlineLevel="1" x14ac:dyDescent="0.25">
      <c r="A10" s="28" t="s">
        <v>47</v>
      </c>
      <c r="B10" s="74" t="s">
        <v>151</v>
      </c>
      <c r="C10" s="74" t="s">
        <v>2</v>
      </c>
      <c r="D10" s="74" t="s">
        <v>7</v>
      </c>
      <c r="E10" s="74" t="s">
        <v>46</v>
      </c>
      <c r="F10" s="74" t="s">
        <v>5</v>
      </c>
      <c r="G10" s="74" t="s">
        <v>7</v>
      </c>
      <c r="H10" s="74" t="s">
        <v>7</v>
      </c>
      <c r="I10" s="17">
        <f>I11+I12</f>
        <v>1344750</v>
      </c>
    </row>
    <row r="11" spans="1:10" ht="84.75" customHeight="1" outlineLevel="1" x14ac:dyDescent="0.25">
      <c r="A11" s="28" t="s">
        <v>14</v>
      </c>
      <c r="B11" s="74" t="s">
        <v>151</v>
      </c>
      <c r="C11" s="74" t="s">
        <v>2</v>
      </c>
      <c r="D11" s="74" t="s">
        <v>7</v>
      </c>
      <c r="E11" s="74" t="s">
        <v>46</v>
      </c>
      <c r="F11" s="74" t="s">
        <v>13</v>
      </c>
      <c r="G11" s="74" t="s">
        <v>16</v>
      </c>
      <c r="H11" s="74" t="s">
        <v>32</v>
      </c>
      <c r="I11" s="17">
        <f>'Приложение 4'!J48</f>
        <v>1278794</v>
      </c>
    </row>
    <row r="12" spans="1:10" ht="37.5" outlineLevel="1" x14ac:dyDescent="0.25">
      <c r="A12" s="21" t="s">
        <v>137</v>
      </c>
      <c r="B12" s="74" t="s">
        <v>151</v>
      </c>
      <c r="C12" s="74" t="s">
        <v>2</v>
      </c>
      <c r="D12" s="74" t="s">
        <v>7</v>
      </c>
      <c r="E12" s="74" t="s">
        <v>46</v>
      </c>
      <c r="F12" s="74" t="s">
        <v>0</v>
      </c>
      <c r="G12" s="74" t="s">
        <v>16</v>
      </c>
      <c r="H12" s="74" t="s">
        <v>32</v>
      </c>
      <c r="I12" s="17">
        <f>'Приложение 4'!J49</f>
        <v>65956</v>
      </c>
    </row>
    <row r="13" spans="1:10" ht="56.25" x14ac:dyDescent="0.25">
      <c r="A13" s="32" t="s">
        <v>120</v>
      </c>
      <c r="B13" s="16" t="s">
        <v>76</v>
      </c>
      <c r="C13" s="16" t="s">
        <v>2</v>
      </c>
      <c r="D13" s="16" t="s">
        <v>7</v>
      </c>
      <c r="E13" s="16" t="s">
        <v>6</v>
      </c>
      <c r="F13" s="16" t="s">
        <v>5</v>
      </c>
      <c r="G13" s="16" t="s">
        <v>7</v>
      </c>
      <c r="H13" s="16" t="s">
        <v>7</v>
      </c>
      <c r="I13" s="14">
        <f t="shared" ref="I13:I14" si="0">I14</f>
        <v>850000</v>
      </c>
      <c r="J13" s="70"/>
    </row>
    <row r="14" spans="1:10" ht="60.75" customHeight="1" outlineLevel="1" x14ac:dyDescent="0.25">
      <c r="A14" s="20" t="s">
        <v>136</v>
      </c>
      <c r="B14" s="19" t="s">
        <v>76</v>
      </c>
      <c r="C14" s="19" t="s">
        <v>2</v>
      </c>
      <c r="D14" s="19" t="s">
        <v>7</v>
      </c>
      <c r="E14" s="19" t="s">
        <v>36</v>
      </c>
      <c r="F14" s="19" t="s">
        <v>5</v>
      </c>
      <c r="G14" s="19" t="s">
        <v>7</v>
      </c>
      <c r="H14" s="19" t="s">
        <v>7</v>
      </c>
      <c r="I14" s="17">
        <f t="shared" si="0"/>
        <v>850000</v>
      </c>
    </row>
    <row r="15" spans="1:10" ht="37.5" outlineLevel="1" x14ac:dyDescent="0.25">
      <c r="A15" s="21" t="s">
        <v>137</v>
      </c>
      <c r="B15" s="19" t="s">
        <v>76</v>
      </c>
      <c r="C15" s="19" t="s">
        <v>2</v>
      </c>
      <c r="D15" s="19" t="s">
        <v>7</v>
      </c>
      <c r="E15" s="19" t="s">
        <v>36</v>
      </c>
      <c r="F15" s="19" t="s">
        <v>0</v>
      </c>
      <c r="G15" s="19" t="s">
        <v>1</v>
      </c>
      <c r="H15" s="19" t="s">
        <v>35</v>
      </c>
      <c r="I15" s="17">
        <f>'Приложение 4'!J40</f>
        <v>850000</v>
      </c>
    </row>
    <row r="16" spans="1:10" ht="49.5" customHeight="1" x14ac:dyDescent="0.25">
      <c r="A16" s="35" t="s">
        <v>121</v>
      </c>
      <c r="B16" s="71" t="s">
        <v>81</v>
      </c>
      <c r="C16" s="71" t="s">
        <v>2</v>
      </c>
      <c r="D16" s="71" t="s">
        <v>7</v>
      </c>
      <c r="E16" s="71" t="s">
        <v>6</v>
      </c>
      <c r="F16" s="71" t="s">
        <v>5</v>
      </c>
      <c r="G16" s="71" t="s">
        <v>7</v>
      </c>
      <c r="H16" s="71" t="s">
        <v>7</v>
      </c>
      <c r="I16" s="14">
        <f>I17+I19+I21</f>
        <v>15113334.26</v>
      </c>
    </row>
    <row r="17" spans="1:9" ht="37.5" outlineLevel="1" x14ac:dyDescent="0.25">
      <c r="A17" s="18" t="s">
        <v>82</v>
      </c>
      <c r="B17" s="19" t="s">
        <v>81</v>
      </c>
      <c r="C17" s="19" t="s">
        <v>2</v>
      </c>
      <c r="D17" s="19" t="s">
        <v>7</v>
      </c>
      <c r="E17" s="19" t="s">
        <v>21</v>
      </c>
      <c r="F17" s="19" t="s">
        <v>5</v>
      </c>
      <c r="G17" s="19" t="s">
        <v>7</v>
      </c>
      <c r="H17" s="19" t="s">
        <v>7</v>
      </c>
      <c r="I17" s="17">
        <f>I18</f>
        <v>6485469</v>
      </c>
    </row>
    <row r="18" spans="1:9" ht="37.5" outlineLevel="1" x14ac:dyDescent="0.25">
      <c r="A18" s="22" t="s">
        <v>137</v>
      </c>
      <c r="B18" s="19" t="s">
        <v>81</v>
      </c>
      <c r="C18" s="19" t="s">
        <v>2</v>
      </c>
      <c r="D18" s="19" t="s">
        <v>7</v>
      </c>
      <c r="E18" s="19" t="s">
        <v>21</v>
      </c>
      <c r="F18" s="19" t="s">
        <v>0</v>
      </c>
      <c r="G18" s="19" t="s">
        <v>12</v>
      </c>
      <c r="H18" s="19" t="s">
        <v>19</v>
      </c>
      <c r="I18" s="17">
        <f>'Приложение 4'!J75</f>
        <v>6485469</v>
      </c>
    </row>
    <row r="19" spans="1:9" ht="37.5" outlineLevel="1" x14ac:dyDescent="0.25">
      <c r="A19" s="22" t="s">
        <v>83</v>
      </c>
      <c r="B19" s="19" t="s">
        <v>81</v>
      </c>
      <c r="C19" s="19" t="s">
        <v>2</v>
      </c>
      <c r="D19" s="19" t="s">
        <v>7</v>
      </c>
      <c r="E19" s="19" t="s">
        <v>142</v>
      </c>
      <c r="F19" s="19" t="s">
        <v>5</v>
      </c>
      <c r="G19" s="19" t="s">
        <v>7</v>
      </c>
      <c r="H19" s="19" t="s">
        <v>7</v>
      </c>
      <c r="I19" s="17">
        <f>I20</f>
        <v>5627865.2599999998</v>
      </c>
    </row>
    <row r="20" spans="1:9" ht="37.5" outlineLevel="1" x14ac:dyDescent="0.25">
      <c r="A20" s="22" t="s">
        <v>137</v>
      </c>
      <c r="B20" s="19" t="s">
        <v>81</v>
      </c>
      <c r="C20" s="19" t="s">
        <v>2</v>
      </c>
      <c r="D20" s="19" t="s">
        <v>7</v>
      </c>
      <c r="E20" s="19" t="s">
        <v>142</v>
      </c>
      <c r="F20" s="19" t="s">
        <v>0</v>
      </c>
      <c r="G20" s="19" t="s">
        <v>12</v>
      </c>
      <c r="H20" s="19" t="s">
        <v>19</v>
      </c>
      <c r="I20" s="17">
        <f>'Приложение 4'!J77</f>
        <v>5627865.2599999998</v>
      </c>
    </row>
    <row r="21" spans="1:9" ht="42.75" customHeight="1" outlineLevel="1" x14ac:dyDescent="0.25">
      <c r="A21" s="22" t="s">
        <v>148</v>
      </c>
      <c r="B21" s="19" t="s">
        <v>81</v>
      </c>
      <c r="C21" s="19" t="s">
        <v>2</v>
      </c>
      <c r="D21" s="19" t="s">
        <v>7</v>
      </c>
      <c r="E21" s="19" t="s">
        <v>143</v>
      </c>
      <c r="F21" s="19" t="s">
        <v>5</v>
      </c>
      <c r="G21" s="19" t="s">
        <v>7</v>
      </c>
      <c r="H21" s="19" t="s">
        <v>7</v>
      </c>
      <c r="I21" s="17">
        <f>I22</f>
        <v>3000000</v>
      </c>
    </row>
    <row r="22" spans="1:9" ht="37.5" outlineLevel="1" x14ac:dyDescent="0.25">
      <c r="A22" s="22" t="s">
        <v>137</v>
      </c>
      <c r="B22" s="19" t="s">
        <v>81</v>
      </c>
      <c r="C22" s="19" t="s">
        <v>2</v>
      </c>
      <c r="D22" s="19" t="s">
        <v>7</v>
      </c>
      <c r="E22" s="19" t="s">
        <v>143</v>
      </c>
      <c r="F22" s="19" t="s">
        <v>0</v>
      </c>
      <c r="G22" s="19" t="s">
        <v>12</v>
      </c>
      <c r="H22" s="19" t="s">
        <v>19</v>
      </c>
      <c r="I22" s="17">
        <f>'Приложение 4'!J79</f>
        <v>3000000</v>
      </c>
    </row>
    <row r="23" spans="1:9" ht="65.25" customHeight="1" x14ac:dyDescent="0.25">
      <c r="A23" s="37" t="s">
        <v>122</v>
      </c>
      <c r="B23" s="71" t="s">
        <v>92</v>
      </c>
      <c r="C23" s="71" t="s">
        <v>2</v>
      </c>
      <c r="D23" s="71" t="s">
        <v>7</v>
      </c>
      <c r="E23" s="71" t="s">
        <v>6</v>
      </c>
      <c r="F23" s="71" t="s">
        <v>5</v>
      </c>
      <c r="G23" s="71" t="s">
        <v>7</v>
      </c>
      <c r="H23" s="71" t="s">
        <v>7</v>
      </c>
      <c r="I23" s="14">
        <f t="shared" ref="I23:I24" si="1">I24</f>
        <v>6310000</v>
      </c>
    </row>
    <row r="24" spans="1:9" ht="18.75" outlineLevel="1" x14ac:dyDescent="0.25">
      <c r="A24" s="18" t="s">
        <v>93</v>
      </c>
      <c r="B24" s="19" t="s">
        <v>92</v>
      </c>
      <c r="C24" s="19" t="s">
        <v>2</v>
      </c>
      <c r="D24" s="19" t="s">
        <v>7</v>
      </c>
      <c r="E24" s="19" t="s">
        <v>94</v>
      </c>
      <c r="F24" s="19" t="s">
        <v>5</v>
      </c>
      <c r="G24" s="19" t="s">
        <v>7</v>
      </c>
      <c r="H24" s="19" t="s">
        <v>7</v>
      </c>
      <c r="I24" s="17">
        <f t="shared" si="1"/>
        <v>6310000</v>
      </c>
    </row>
    <row r="25" spans="1:9" ht="37.5" outlineLevel="1" x14ac:dyDescent="0.25">
      <c r="A25" s="22" t="s">
        <v>137</v>
      </c>
      <c r="B25" s="23" t="s">
        <v>92</v>
      </c>
      <c r="C25" s="23" t="s">
        <v>2</v>
      </c>
      <c r="D25" s="23" t="s">
        <v>7</v>
      </c>
      <c r="E25" s="23" t="s">
        <v>94</v>
      </c>
      <c r="F25" s="23" t="s">
        <v>0</v>
      </c>
      <c r="G25" s="23" t="s">
        <v>3</v>
      </c>
      <c r="H25" s="23" t="s">
        <v>32</v>
      </c>
      <c r="I25" s="17">
        <f>'Приложение 4'!J100</f>
        <v>6310000</v>
      </c>
    </row>
    <row r="26" spans="1:9" ht="56.25" x14ac:dyDescent="0.25">
      <c r="A26" s="72" t="s">
        <v>123</v>
      </c>
      <c r="B26" s="16" t="s">
        <v>95</v>
      </c>
      <c r="C26" s="16" t="s">
        <v>2</v>
      </c>
      <c r="D26" s="16" t="s">
        <v>7</v>
      </c>
      <c r="E26" s="16" t="s">
        <v>6</v>
      </c>
      <c r="F26" s="16" t="s">
        <v>5</v>
      </c>
      <c r="G26" s="16" t="s">
        <v>7</v>
      </c>
      <c r="H26" s="16" t="s">
        <v>7</v>
      </c>
      <c r="I26" s="14">
        <f t="shared" ref="I26:I27" si="2">I27</f>
        <v>6729751.8099999996</v>
      </c>
    </row>
    <row r="27" spans="1:9" ht="37.5" outlineLevel="1" x14ac:dyDescent="0.25">
      <c r="A27" s="24" t="s">
        <v>96</v>
      </c>
      <c r="B27" s="23" t="s">
        <v>95</v>
      </c>
      <c r="C27" s="23" t="s">
        <v>2</v>
      </c>
      <c r="D27" s="23" t="s">
        <v>7</v>
      </c>
      <c r="E27" s="23" t="s">
        <v>97</v>
      </c>
      <c r="F27" s="23" t="s">
        <v>5</v>
      </c>
      <c r="G27" s="23" t="s">
        <v>7</v>
      </c>
      <c r="H27" s="23" t="s">
        <v>7</v>
      </c>
      <c r="I27" s="17">
        <f t="shared" si="2"/>
        <v>6729751.8099999996</v>
      </c>
    </row>
    <row r="28" spans="1:9" ht="37.5" outlineLevel="1" x14ac:dyDescent="0.25">
      <c r="A28" s="24" t="s">
        <v>137</v>
      </c>
      <c r="B28" s="23" t="s">
        <v>95</v>
      </c>
      <c r="C28" s="23" t="s">
        <v>2</v>
      </c>
      <c r="D28" s="23" t="s">
        <v>7</v>
      </c>
      <c r="E28" s="23" t="s">
        <v>97</v>
      </c>
      <c r="F28" s="23" t="s">
        <v>0</v>
      </c>
      <c r="G28" s="23" t="s">
        <v>3</v>
      </c>
      <c r="H28" s="23" t="s">
        <v>32</v>
      </c>
      <c r="I28" s="17">
        <f>'Приложение 4'!J103</f>
        <v>6729751.8099999996</v>
      </c>
    </row>
    <row r="29" spans="1:9" s="30" customFormat="1" ht="37.5" x14ac:dyDescent="0.25">
      <c r="A29" s="15" t="s">
        <v>124</v>
      </c>
      <c r="B29" s="16" t="s">
        <v>125</v>
      </c>
      <c r="C29" s="16" t="s">
        <v>2</v>
      </c>
      <c r="D29" s="16" t="s">
        <v>7</v>
      </c>
      <c r="E29" s="16" t="s">
        <v>6</v>
      </c>
      <c r="F29" s="16" t="s">
        <v>5</v>
      </c>
      <c r="G29" s="16" t="s">
        <v>7</v>
      </c>
      <c r="H29" s="16" t="s">
        <v>7</v>
      </c>
      <c r="I29" s="14">
        <f>I30+I32</f>
        <v>1700000</v>
      </c>
    </row>
    <row r="30" spans="1:9" ht="54" customHeight="1" outlineLevel="1" x14ac:dyDescent="0.25">
      <c r="A30" s="26" t="s">
        <v>158</v>
      </c>
      <c r="B30" s="23" t="s">
        <v>125</v>
      </c>
      <c r="C30" s="23" t="s">
        <v>2</v>
      </c>
      <c r="D30" s="23" t="s">
        <v>7</v>
      </c>
      <c r="E30" s="23" t="s">
        <v>160</v>
      </c>
      <c r="F30" s="23" t="s">
        <v>5</v>
      </c>
      <c r="G30" s="23" t="s">
        <v>7</v>
      </c>
      <c r="H30" s="23" t="s">
        <v>7</v>
      </c>
      <c r="I30" s="17">
        <f>I31</f>
        <v>1500000</v>
      </c>
    </row>
    <row r="31" spans="1:9" ht="18.75" outlineLevel="1" x14ac:dyDescent="0.25">
      <c r="A31" s="26" t="s">
        <v>11</v>
      </c>
      <c r="B31" s="23" t="s">
        <v>125</v>
      </c>
      <c r="C31" s="23" t="s">
        <v>2</v>
      </c>
      <c r="D31" s="23" t="s">
        <v>7</v>
      </c>
      <c r="E31" s="23" t="s">
        <v>160</v>
      </c>
      <c r="F31" s="23" t="s">
        <v>9</v>
      </c>
      <c r="G31" s="23" t="s">
        <v>12</v>
      </c>
      <c r="H31" s="23" t="s">
        <v>23</v>
      </c>
      <c r="I31" s="17">
        <f>'Приложение 4'!J69</f>
        <v>1500000</v>
      </c>
    </row>
    <row r="32" spans="1:9" ht="82.5" customHeight="1" outlineLevel="1" x14ac:dyDescent="0.25">
      <c r="A32" s="26" t="s">
        <v>141</v>
      </c>
      <c r="B32" s="23" t="s">
        <v>125</v>
      </c>
      <c r="C32" s="23" t="s">
        <v>2</v>
      </c>
      <c r="D32" s="23" t="s">
        <v>7</v>
      </c>
      <c r="E32" s="23" t="s">
        <v>140</v>
      </c>
      <c r="F32" s="23" t="s">
        <v>5</v>
      </c>
      <c r="G32" s="23" t="s">
        <v>7</v>
      </c>
      <c r="H32" s="23" t="s">
        <v>7</v>
      </c>
      <c r="I32" s="17">
        <f>I33</f>
        <v>200000</v>
      </c>
    </row>
    <row r="33" spans="1:9" ht="27" customHeight="1" outlineLevel="1" x14ac:dyDescent="0.25">
      <c r="A33" s="26" t="s">
        <v>11</v>
      </c>
      <c r="B33" s="23" t="s">
        <v>125</v>
      </c>
      <c r="C33" s="23" t="s">
        <v>2</v>
      </c>
      <c r="D33" s="23" t="s">
        <v>7</v>
      </c>
      <c r="E33" s="23" t="s">
        <v>140</v>
      </c>
      <c r="F33" s="23" t="s">
        <v>9</v>
      </c>
      <c r="G33" s="23" t="s">
        <v>12</v>
      </c>
      <c r="H33" s="23" t="s">
        <v>23</v>
      </c>
      <c r="I33" s="17">
        <f>'Приложение 4'!J71</f>
        <v>200000</v>
      </c>
    </row>
    <row r="34" spans="1:9" ht="56.25" customHeight="1" x14ac:dyDescent="0.25">
      <c r="A34" s="35" t="s">
        <v>126</v>
      </c>
      <c r="B34" s="16" t="s">
        <v>127</v>
      </c>
      <c r="C34" s="16" t="s">
        <v>2</v>
      </c>
      <c r="D34" s="16" t="s">
        <v>7</v>
      </c>
      <c r="E34" s="16" t="s">
        <v>6</v>
      </c>
      <c r="F34" s="16" t="s">
        <v>5</v>
      </c>
      <c r="G34" s="16" t="s">
        <v>7</v>
      </c>
      <c r="H34" s="16" t="s">
        <v>7</v>
      </c>
      <c r="I34" s="14">
        <f>I35+I37+I39</f>
        <v>7080375</v>
      </c>
    </row>
    <row r="35" spans="1:9" ht="24" customHeight="1" outlineLevel="1" x14ac:dyDescent="0.25">
      <c r="A35" s="18" t="s">
        <v>85</v>
      </c>
      <c r="B35" s="23" t="s">
        <v>127</v>
      </c>
      <c r="C35" s="23" t="s">
        <v>2</v>
      </c>
      <c r="D35" s="23" t="s">
        <v>7</v>
      </c>
      <c r="E35" s="23" t="s">
        <v>88</v>
      </c>
      <c r="F35" s="23" t="s">
        <v>5</v>
      </c>
      <c r="G35" s="23" t="s">
        <v>7</v>
      </c>
      <c r="H35" s="23" t="s">
        <v>7</v>
      </c>
      <c r="I35" s="17">
        <f>I36</f>
        <v>2915375</v>
      </c>
    </row>
    <row r="36" spans="1:9" ht="37.5" outlineLevel="1" x14ac:dyDescent="0.25">
      <c r="A36" s="22" t="s">
        <v>137</v>
      </c>
      <c r="B36" s="23" t="s">
        <v>127</v>
      </c>
      <c r="C36" s="23" t="s">
        <v>2</v>
      </c>
      <c r="D36" s="23" t="s">
        <v>7</v>
      </c>
      <c r="E36" s="23" t="s">
        <v>88</v>
      </c>
      <c r="F36" s="23" t="s">
        <v>0</v>
      </c>
      <c r="G36" s="23" t="s">
        <v>3</v>
      </c>
      <c r="H36" s="23" t="s">
        <v>1</v>
      </c>
      <c r="I36" s="17">
        <f>'Приложение 4'!J90</f>
        <v>2915375</v>
      </c>
    </row>
    <row r="37" spans="1:9" ht="18.75" outlineLevel="1" x14ac:dyDescent="0.25">
      <c r="A37" s="22" t="s">
        <v>86</v>
      </c>
      <c r="B37" s="23" t="s">
        <v>127</v>
      </c>
      <c r="C37" s="23" t="s">
        <v>2</v>
      </c>
      <c r="D37" s="23" t="s">
        <v>7</v>
      </c>
      <c r="E37" s="23" t="s">
        <v>89</v>
      </c>
      <c r="F37" s="23" t="s">
        <v>5</v>
      </c>
      <c r="G37" s="23" t="s">
        <v>7</v>
      </c>
      <c r="H37" s="23" t="s">
        <v>7</v>
      </c>
      <c r="I37" s="17">
        <f>I38</f>
        <v>1050000</v>
      </c>
    </row>
    <row r="38" spans="1:9" ht="37.5" outlineLevel="1" x14ac:dyDescent="0.25">
      <c r="A38" s="22" t="s">
        <v>20</v>
      </c>
      <c r="B38" s="23" t="s">
        <v>127</v>
      </c>
      <c r="C38" s="23" t="s">
        <v>2</v>
      </c>
      <c r="D38" s="23" t="s">
        <v>7</v>
      </c>
      <c r="E38" s="23" t="s">
        <v>89</v>
      </c>
      <c r="F38" s="23" t="s">
        <v>0</v>
      </c>
      <c r="G38" s="23" t="s">
        <v>3</v>
      </c>
      <c r="H38" s="23" t="s">
        <v>1</v>
      </c>
      <c r="I38" s="17">
        <f>'Приложение 4'!J92</f>
        <v>1050000</v>
      </c>
    </row>
    <row r="39" spans="1:9" ht="18.75" outlineLevel="1" x14ac:dyDescent="0.25">
      <c r="A39" s="22" t="s">
        <v>87</v>
      </c>
      <c r="B39" s="23" t="s">
        <v>127</v>
      </c>
      <c r="C39" s="23" t="s">
        <v>2</v>
      </c>
      <c r="D39" s="23" t="s">
        <v>7</v>
      </c>
      <c r="E39" s="23" t="s">
        <v>90</v>
      </c>
      <c r="F39" s="23" t="s">
        <v>5</v>
      </c>
      <c r="G39" s="23" t="s">
        <v>7</v>
      </c>
      <c r="H39" s="23" t="s">
        <v>7</v>
      </c>
      <c r="I39" s="17">
        <f>I40</f>
        <v>3115000</v>
      </c>
    </row>
    <row r="40" spans="1:9" ht="37.5" outlineLevel="1" x14ac:dyDescent="0.25">
      <c r="A40" s="22" t="s">
        <v>137</v>
      </c>
      <c r="B40" s="23" t="s">
        <v>127</v>
      </c>
      <c r="C40" s="23" t="s">
        <v>2</v>
      </c>
      <c r="D40" s="23" t="s">
        <v>7</v>
      </c>
      <c r="E40" s="23" t="s">
        <v>90</v>
      </c>
      <c r="F40" s="23" t="s">
        <v>0</v>
      </c>
      <c r="G40" s="23" t="s">
        <v>3</v>
      </c>
      <c r="H40" s="23" t="s">
        <v>16</v>
      </c>
      <c r="I40" s="17">
        <f>'Приложение 4'!J96</f>
        <v>3115000</v>
      </c>
    </row>
    <row r="41" spans="1:9" ht="42" customHeight="1" x14ac:dyDescent="0.25">
      <c r="A41" s="35" t="s">
        <v>128</v>
      </c>
      <c r="B41" s="81">
        <v>67</v>
      </c>
      <c r="C41" s="81">
        <v>0</v>
      </c>
      <c r="D41" s="81" t="s">
        <v>7</v>
      </c>
      <c r="E41" s="81" t="s">
        <v>6</v>
      </c>
      <c r="F41" s="82" t="s">
        <v>5</v>
      </c>
      <c r="G41" s="81" t="s">
        <v>7</v>
      </c>
      <c r="H41" s="81" t="s">
        <v>7</v>
      </c>
      <c r="I41" s="83">
        <f t="shared" ref="I41:I42" si="3">I42</f>
        <v>650000</v>
      </c>
    </row>
    <row r="42" spans="1:9" ht="18.75" outlineLevel="1" x14ac:dyDescent="0.25">
      <c r="A42" s="18" t="s">
        <v>74</v>
      </c>
      <c r="B42" s="23" t="s">
        <v>129</v>
      </c>
      <c r="C42" s="23" t="s">
        <v>2</v>
      </c>
      <c r="D42" s="23" t="s">
        <v>7</v>
      </c>
      <c r="E42" s="23" t="s">
        <v>73</v>
      </c>
      <c r="F42" s="23" t="s">
        <v>5</v>
      </c>
      <c r="G42" s="23" t="s">
        <v>7</v>
      </c>
      <c r="H42" s="23" t="s">
        <v>7</v>
      </c>
      <c r="I42" s="17">
        <f t="shared" si="3"/>
        <v>650000</v>
      </c>
    </row>
    <row r="43" spans="1:9" ht="37.5" outlineLevel="1" x14ac:dyDescent="0.25">
      <c r="A43" s="22" t="s">
        <v>137</v>
      </c>
      <c r="B43" s="23" t="s">
        <v>129</v>
      </c>
      <c r="C43" s="23" t="s">
        <v>2</v>
      </c>
      <c r="D43" s="23" t="s">
        <v>7</v>
      </c>
      <c r="E43" s="23" t="s">
        <v>73</v>
      </c>
      <c r="F43" s="23" t="s">
        <v>0</v>
      </c>
      <c r="G43" s="23" t="s">
        <v>3</v>
      </c>
      <c r="H43" s="23" t="s">
        <v>32</v>
      </c>
      <c r="I43" s="17">
        <f>'Приложение 4'!J106</f>
        <v>650000</v>
      </c>
    </row>
    <row r="44" spans="1:9" ht="117" customHeight="1" outlineLevel="1" x14ac:dyDescent="0.25">
      <c r="A44" s="32" t="s">
        <v>166</v>
      </c>
      <c r="B44" s="16" t="s">
        <v>165</v>
      </c>
      <c r="C44" s="16" t="s">
        <v>2</v>
      </c>
      <c r="D44" s="16" t="s">
        <v>7</v>
      </c>
      <c r="E44" s="16" t="s">
        <v>6</v>
      </c>
      <c r="F44" s="16" t="s">
        <v>5</v>
      </c>
      <c r="G44" s="16" t="s">
        <v>7</v>
      </c>
      <c r="H44" s="16" t="s">
        <v>7</v>
      </c>
      <c r="I44" s="14">
        <f>I45+I49+I47</f>
        <v>3146000</v>
      </c>
    </row>
    <row r="45" spans="1:9" ht="56.25" outlineLevel="1" x14ac:dyDescent="0.25">
      <c r="A45" s="46" t="s">
        <v>167</v>
      </c>
      <c r="B45" s="23" t="s">
        <v>165</v>
      </c>
      <c r="C45" s="23" t="s">
        <v>2</v>
      </c>
      <c r="D45" s="23" t="s">
        <v>7</v>
      </c>
      <c r="E45" s="23" t="s">
        <v>77</v>
      </c>
      <c r="F45" s="23" t="s">
        <v>5</v>
      </c>
      <c r="G45" s="23" t="s">
        <v>7</v>
      </c>
      <c r="H45" s="23" t="s">
        <v>7</v>
      </c>
      <c r="I45" s="17">
        <f>I46</f>
        <v>1651000</v>
      </c>
    </row>
    <row r="46" spans="1:9" ht="37.5" outlineLevel="1" x14ac:dyDescent="0.25">
      <c r="A46" s="22" t="s">
        <v>137</v>
      </c>
      <c r="B46" s="23" t="s">
        <v>165</v>
      </c>
      <c r="C46" s="23" t="s">
        <v>2</v>
      </c>
      <c r="D46" s="23" t="s">
        <v>7</v>
      </c>
      <c r="E46" s="23" t="s">
        <v>77</v>
      </c>
      <c r="F46" s="23" t="s">
        <v>0</v>
      </c>
      <c r="G46" s="23" t="s">
        <v>32</v>
      </c>
      <c r="H46" s="23" t="s">
        <v>28</v>
      </c>
      <c r="I46" s="17">
        <f>'Приложение 4'!J58</f>
        <v>1651000</v>
      </c>
    </row>
    <row r="47" spans="1:9" ht="56.25" outlineLevel="1" x14ac:dyDescent="0.25">
      <c r="A47" s="46" t="s">
        <v>180</v>
      </c>
      <c r="B47" s="23" t="s">
        <v>165</v>
      </c>
      <c r="C47" s="23" t="s">
        <v>2</v>
      </c>
      <c r="D47" s="23" t="s">
        <v>7</v>
      </c>
      <c r="E47" s="23" t="s">
        <v>179</v>
      </c>
      <c r="F47" s="23" t="s">
        <v>5</v>
      </c>
      <c r="G47" s="23" t="s">
        <v>7</v>
      </c>
      <c r="H47" s="23" t="s">
        <v>7</v>
      </c>
      <c r="I47" s="17">
        <f>I48</f>
        <v>800000</v>
      </c>
    </row>
    <row r="48" spans="1:9" ht="37.5" outlineLevel="1" x14ac:dyDescent="0.25">
      <c r="A48" s="26" t="s">
        <v>137</v>
      </c>
      <c r="B48" s="23" t="s">
        <v>165</v>
      </c>
      <c r="C48" s="23" t="s">
        <v>2</v>
      </c>
      <c r="D48" s="23" t="s">
        <v>7</v>
      </c>
      <c r="E48" s="23" t="s">
        <v>179</v>
      </c>
      <c r="F48" s="23" t="s">
        <v>0</v>
      </c>
      <c r="G48" s="23" t="s">
        <v>32</v>
      </c>
      <c r="H48" s="23" t="s">
        <v>28</v>
      </c>
      <c r="I48" s="17">
        <f>'Приложение 4'!J60</f>
        <v>800000</v>
      </c>
    </row>
    <row r="49" spans="1:9" ht="37.5" outlineLevel="1" x14ac:dyDescent="0.25">
      <c r="A49" s="22" t="s">
        <v>79</v>
      </c>
      <c r="B49" s="23" t="s">
        <v>165</v>
      </c>
      <c r="C49" s="23" t="s">
        <v>2</v>
      </c>
      <c r="D49" s="23" t="s">
        <v>7</v>
      </c>
      <c r="E49" s="23" t="s">
        <v>80</v>
      </c>
      <c r="F49" s="23" t="s">
        <v>5</v>
      </c>
      <c r="G49" s="23" t="s">
        <v>7</v>
      </c>
      <c r="H49" s="23" t="s">
        <v>7</v>
      </c>
      <c r="I49" s="17">
        <f>I50</f>
        <v>695000</v>
      </c>
    </row>
    <row r="50" spans="1:9" ht="37.5" outlineLevel="1" x14ac:dyDescent="0.25">
      <c r="A50" s="22" t="s">
        <v>137</v>
      </c>
      <c r="B50" s="23" t="s">
        <v>165</v>
      </c>
      <c r="C50" s="23" t="s">
        <v>2</v>
      </c>
      <c r="D50" s="23" t="s">
        <v>7</v>
      </c>
      <c r="E50" s="23" t="s">
        <v>80</v>
      </c>
      <c r="F50" s="23" t="s">
        <v>0</v>
      </c>
      <c r="G50" s="23" t="s">
        <v>12</v>
      </c>
      <c r="H50" s="23" t="s">
        <v>27</v>
      </c>
      <c r="I50" s="17">
        <f>'Приложение 4'!J65</f>
        <v>695000</v>
      </c>
    </row>
    <row r="51" spans="1:9" ht="56.25" outlineLevel="1" x14ac:dyDescent="0.25">
      <c r="A51" s="36" t="s">
        <v>172</v>
      </c>
      <c r="B51" s="16" t="s">
        <v>171</v>
      </c>
      <c r="C51" s="16" t="s">
        <v>2</v>
      </c>
      <c r="D51" s="16" t="s">
        <v>7</v>
      </c>
      <c r="E51" s="16" t="s">
        <v>6</v>
      </c>
      <c r="F51" s="16" t="s">
        <v>5</v>
      </c>
      <c r="G51" s="16" t="s">
        <v>7</v>
      </c>
      <c r="H51" s="16" t="s">
        <v>7</v>
      </c>
      <c r="I51" s="14">
        <f>I53+I55+I57+I63+I65+I67+I69+I71+I73+I61+I59</f>
        <v>2460256.9300000002</v>
      </c>
    </row>
    <row r="52" spans="1:9" ht="56.25" outlineLevel="1" x14ac:dyDescent="0.25">
      <c r="A52" s="22" t="s">
        <v>109</v>
      </c>
      <c r="B52" s="23" t="s">
        <v>171</v>
      </c>
      <c r="C52" s="25">
        <v>0</v>
      </c>
      <c r="D52" s="23" t="s">
        <v>7</v>
      </c>
      <c r="E52" s="23" t="s">
        <v>108</v>
      </c>
      <c r="F52" s="23" t="s">
        <v>5</v>
      </c>
      <c r="G52" s="23" t="s">
        <v>7</v>
      </c>
      <c r="H52" s="23" t="s">
        <v>7</v>
      </c>
      <c r="I52" s="17">
        <f>I53</f>
        <v>124000</v>
      </c>
    </row>
    <row r="53" spans="1:9" ht="18.75" outlineLevel="1" x14ac:dyDescent="0.25">
      <c r="A53" s="22" t="s">
        <v>44</v>
      </c>
      <c r="B53" s="23" t="s">
        <v>171</v>
      </c>
      <c r="C53" s="69">
        <v>0</v>
      </c>
      <c r="D53" s="44" t="s">
        <v>7</v>
      </c>
      <c r="E53" s="44" t="s">
        <v>108</v>
      </c>
      <c r="F53" s="44" t="s">
        <v>43</v>
      </c>
      <c r="G53" s="44" t="s">
        <v>1</v>
      </c>
      <c r="H53" s="44" t="s">
        <v>12</v>
      </c>
      <c r="I53" s="17">
        <f>'Приложение 4'!J24</f>
        <v>124000</v>
      </c>
    </row>
    <row r="54" spans="1:9" ht="75" outlineLevel="1" x14ac:dyDescent="0.25">
      <c r="A54" s="79" t="s">
        <v>154</v>
      </c>
      <c r="B54" s="23" t="s">
        <v>171</v>
      </c>
      <c r="C54" s="69">
        <v>0</v>
      </c>
      <c r="D54" s="44" t="s">
        <v>7</v>
      </c>
      <c r="E54" s="44" t="s">
        <v>155</v>
      </c>
      <c r="F54" s="44" t="s">
        <v>5</v>
      </c>
      <c r="G54" s="44" t="s">
        <v>7</v>
      </c>
      <c r="H54" s="44" t="s">
        <v>7</v>
      </c>
      <c r="I54" s="17">
        <f>I55</f>
        <v>55200</v>
      </c>
    </row>
    <row r="55" spans="1:9" ht="18.75" outlineLevel="1" x14ac:dyDescent="0.25">
      <c r="A55" s="22" t="s">
        <v>44</v>
      </c>
      <c r="B55" s="23" t="s">
        <v>171</v>
      </c>
      <c r="C55" s="69">
        <v>0</v>
      </c>
      <c r="D55" s="44" t="s">
        <v>7</v>
      </c>
      <c r="E55" s="44" t="s">
        <v>155</v>
      </c>
      <c r="F55" s="44" t="s">
        <v>43</v>
      </c>
      <c r="G55" s="44" t="s">
        <v>1</v>
      </c>
      <c r="H55" s="44" t="s">
        <v>27</v>
      </c>
      <c r="I55" s="17">
        <f>'Приложение 4'!J28</f>
        <v>55200</v>
      </c>
    </row>
    <row r="56" spans="1:9" ht="75" outlineLevel="1" x14ac:dyDescent="0.25">
      <c r="A56" s="27" t="s">
        <v>113</v>
      </c>
      <c r="B56" s="23" t="s">
        <v>171</v>
      </c>
      <c r="C56" s="25">
        <v>0</v>
      </c>
      <c r="D56" s="23" t="s">
        <v>7</v>
      </c>
      <c r="E56" s="23" t="s">
        <v>114</v>
      </c>
      <c r="F56" s="23" t="s">
        <v>5</v>
      </c>
      <c r="G56" s="23" t="s">
        <v>7</v>
      </c>
      <c r="H56" s="23" t="s">
        <v>7</v>
      </c>
      <c r="I56" s="17">
        <f>I57</f>
        <v>30000</v>
      </c>
    </row>
    <row r="57" spans="1:9" ht="18.75" outlineLevel="1" x14ac:dyDescent="0.25">
      <c r="A57" s="22" t="s">
        <v>44</v>
      </c>
      <c r="B57" s="23" t="s">
        <v>171</v>
      </c>
      <c r="C57" s="25">
        <v>0</v>
      </c>
      <c r="D57" s="23" t="s">
        <v>7</v>
      </c>
      <c r="E57" s="23" t="s">
        <v>114</v>
      </c>
      <c r="F57" s="23" t="s">
        <v>43</v>
      </c>
      <c r="G57" s="23" t="s">
        <v>12</v>
      </c>
      <c r="H57" s="23" t="s">
        <v>45</v>
      </c>
      <c r="I57" s="17">
        <f>'Приложение 4'!J83</f>
        <v>30000</v>
      </c>
    </row>
    <row r="58" spans="1:9" ht="105" customHeight="1" outlineLevel="1" x14ac:dyDescent="0.25">
      <c r="A58" s="27" t="s">
        <v>111</v>
      </c>
      <c r="B58" s="23" t="s">
        <v>171</v>
      </c>
      <c r="C58" s="25">
        <v>0</v>
      </c>
      <c r="D58" s="23" t="s">
        <v>7</v>
      </c>
      <c r="E58" s="23" t="s">
        <v>110</v>
      </c>
      <c r="F58" s="23" t="s">
        <v>5</v>
      </c>
      <c r="G58" s="23" t="s">
        <v>7</v>
      </c>
      <c r="H58" s="23" t="s">
        <v>7</v>
      </c>
      <c r="I58" s="17">
        <f>I59</f>
        <v>858447.1</v>
      </c>
    </row>
    <row r="59" spans="1:9" ht="18.75" outlineLevel="1" x14ac:dyDescent="0.25">
      <c r="A59" s="22" t="s">
        <v>44</v>
      </c>
      <c r="B59" s="23" t="s">
        <v>171</v>
      </c>
      <c r="C59" s="25">
        <v>0</v>
      </c>
      <c r="D59" s="23" t="s">
        <v>7</v>
      </c>
      <c r="E59" s="23" t="s">
        <v>110</v>
      </c>
      <c r="F59" s="23" t="s">
        <v>43</v>
      </c>
      <c r="G59" s="23" t="s">
        <v>32</v>
      </c>
      <c r="H59" s="23" t="s">
        <v>19</v>
      </c>
      <c r="I59" s="17">
        <f>'Приложение 4'!J54</f>
        <v>858447.1</v>
      </c>
    </row>
    <row r="60" spans="1:9" ht="93.75" outlineLevel="1" x14ac:dyDescent="0.25">
      <c r="A60" s="29" t="s">
        <v>116</v>
      </c>
      <c r="B60" s="23" t="s">
        <v>171</v>
      </c>
      <c r="C60" s="25">
        <v>0</v>
      </c>
      <c r="D60" s="23" t="s">
        <v>7</v>
      </c>
      <c r="E60" s="23" t="s">
        <v>115</v>
      </c>
      <c r="F60" s="23" t="s">
        <v>5</v>
      </c>
      <c r="G60" s="23" t="s">
        <v>7</v>
      </c>
      <c r="H60" s="23" t="s">
        <v>7</v>
      </c>
      <c r="I60" s="17">
        <f>I61</f>
        <v>100000</v>
      </c>
    </row>
    <row r="61" spans="1:9" ht="18.75" outlineLevel="1" x14ac:dyDescent="0.25">
      <c r="A61" s="28" t="s">
        <v>44</v>
      </c>
      <c r="B61" s="23" t="s">
        <v>171</v>
      </c>
      <c r="C61" s="25">
        <v>0</v>
      </c>
      <c r="D61" s="23" t="s">
        <v>7</v>
      </c>
      <c r="E61" s="23" t="s">
        <v>115</v>
      </c>
      <c r="F61" s="23" t="s">
        <v>43</v>
      </c>
      <c r="G61" s="23" t="s">
        <v>12</v>
      </c>
      <c r="H61" s="23" t="s">
        <v>45</v>
      </c>
      <c r="I61" s="17">
        <f>'Приложение 4'!J85</f>
        <v>100000</v>
      </c>
    </row>
    <row r="62" spans="1:9" ht="75" outlineLevel="1" x14ac:dyDescent="0.25">
      <c r="A62" s="27" t="s">
        <v>102</v>
      </c>
      <c r="B62" s="23" t="s">
        <v>171</v>
      </c>
      <c r="C62" s="25">
        <v>0</v>
      </c>
      <c r="D62" s="23" t="s">
        <v>7</v>
      </c>
      <c r="E62" s="23" t="s">
        <v>101</v>
      </c>
      <c r="F62" s="23" t="s">
        <v>5</v>
      </c>
      <c r="G62" s="23" t="s">
        <v>7</v>
      </c>
      <c r="H62" s="23" t="s">
        <v>7</v>
      </c>
      <c r="I62" s="17">
        <f>I63</f>
        <v>172555</v>
      </c>
    </row>
    <row r="63" spans="1:9" ht="18.75" outlineLevel="1" x14ac:dyDescent="0.25">
      <c r="A63" s="22" t="s">
        <v>44</v>
      </c>
      <c r="B63" s="23" t="s">
        <v>171</v>
      </c>
      <c r="C63" s="25">
        <v>0</v>
      </c>
      <c r="D63" s="23" t="s">
        <v>7</v>
      </c>
      <c r="E63" s="23" t="s">
        <v>101</v>
      </c>
      <c r="F63" s="23" t="s">
        <v>43</v>
      </c>
      <c r="G63" s="23" t="s">
        <v>31</v>
      </c>
      <c r="H63" s="23" t="s">
        <v>31</v>
      </c>
      <c r="I63" s="17">
        <f>'Приложение 4'!J111</f>
        <v>172555</v>
      </c>
    </row>
    <row r="64" spans="1:9" ht="75" outlineLevel="1" x14ac:dyDescent="0.25">
      <c r="A64" s="27" t="s">
        <v>103</v>
      </c>
      <c r="B64" s="23" t="s">
        <v>171</v>
      </c>
      <c r="C64" s="25">
        <v>0</v>
      </c>
      <c r="D64" s="23" t="s">
        <v>7</v>
      </c>
      <c r="E64" s="23" t="s">
        <v>105</v>
      </c>
      <c r="F64" s="23" t="s">
        <v>5</v>
      </c>
      <c r="G64" s="23" t="s">
        <v>7</v>
      </c>
      <c r="H64" s="23" t="s">
        <v>7</v>
      </c>
      <c r="I64" s="17">
        <f>I65</f>
        <v>286000</v>
      </c>
    </row>
    <row r="65" spans="1:9" ht="18.75" outlineLevel="1" x14ac:dyDescent="0.25">
      <c r="A65" s="22" t="s">
        <v>44</v>
      </c>
      <c r="B65" s="23" t="s">
        <v>171</v>
      </c>
      <c r="C65" s="25">
        <v>0</v>
      </c>
      <c r="D65" s="23" t="s">
        <v>7</v>
      </c>
      <c r="E65" s="23" t="s">
        <v>105</v>
      </c>
      <c r="F65" s="23" t="s">
        <v>43</v>
      </c>
      <c r="G65" s="23" t="s">
        <v>23</v>
      </c>
      <c r="H65" s="23" t="s">
        <v>1</v>
      </c>
      <c r="I65" s="17">
        <f>'Приложение 4'!J116</f>
        <v>286000</v>
      </c>
    </row>
    <row r="66" spans="1:9" ht="93.75" outlineLevel="1" x14ac:dyDescent="0.25">
      <c r="A66" s="27" t="s">
        <v>104</v>
      </c>
      <c r="B66" s="23" t="s">
        <v>171</v>
      </c>
      <c r="C66" s="25">
        <v>0</v>
      </c>
      <c r="D66" s="25">
        <v>0</v>
      </c>
      <c r="E66" s="23" t="s">
        <v>106</v>
      </c>
      <c r="F66" s="23" t="s">
        <v>5</v>
      </c>
      <c r="G66" s="23" t="s">
        <v>7</v>
      </c>
      <c r="H66" s="23" t="s">
        <v>7</v>
      </c>
      <c r="I66" s="17">
        <f>I67</f>
        <v>417000</v>
      </c>
    </row>
    <row r="67" spans="1:9" ht="18.75" outlineLevel="1" x14ac:dyDescent="0.25">
      <c r="A67" s="22" t="s">
        <v>44</v>
      </c>
      <c r="B67" s="23" t="s">
        <v>171</v>
      </c>
      <c r="C67" s="25">
        <v>0</v>
      </c>
      <c r="D67" s="25">
        <v>0</v>
      </c>
      <c r="E67" s="23" t="s">
        <v>106</v>
      </c>
      <c r="F67" s="23" t="s">
        <v>43</v>
      </c>
      <c r="G67" s="23" t="s">
        <v>23</v>
      </c>
      <c r="H67" s="23" t="s">
        <v>1</v>
      </c>
      <c r="I67" s="17">
        <f>'Приложение 4'!J118</f>
        <v>417000</v>
      </c>
    </row>
    <row r="68" spans="1:9" ht="112.5" outlineLevel="1" x14ac:dyDescent="0.25">
      <c r="A68" s="27" t="s">
        <v>117</v>
      </c>
      <c r="B68" s="23" t="s">
        <v>171</v>
      </c>
      <c r="C68" s="25">
        <v>0</v>
      </c>
      <c r="D68" s="23" t="s">
        <v>7</v>
      </c>
      <c r="E68" s="23" t="s">
        <v>118</v>
      </c>
      <c r="F68" s="23" t="s">
        <v>5</v>
      </c>
      <c r="G68" s="23" t="s">
        <v>7</v>
      </c>
      <c r="H68" s="23" t="s">
        <v>7</v>
      </c>
      <c r="I68" s="17">
        <f>I69</f>
        <v>300000</v>
      </c>
    </row>
    <row r="69" spans="1:9" ht="18.75" outlineLevel="1" x14ac:dyDescent="0.25">
      <c r="A69" s="22" t="s">
        <v>44</v>
      </c>
      <c r="B69" s="23" t="s">
        <v>171</v>
      </c>
      <c r="C69" s="25">
        <v>0</v>
      </c>
      <c r="D69" s="23" t="s">
        <v>7</v>
      </c>
      <c r="E69" s="23" t="s">
        <v>118</v>
      </c>
      <c r="F69" s="23" t="s">
        <v>43</v>
      </c>
      <c r="G69" s="23" t="s">
        <v>4</v>
      </c>
      <c r="H69" s="23" t="s">
        <v>16</v>
      </c>
      <c r="I69" s="17">
        <f>'Приложение 4'!J132</f>
        <v>300000</v>
      </c>
    </row>
    <row r="70" spans="1:9" ht="75" outlineLevel="1" x14ac:dyDescent="0.25">
      <c r="A70" s="22" t="s">
        <v>164</v>
      </c>
      <c r="B70" s="23" t="s">
        <v>171</v>
      </c>
      <c r="C70" s="25">
        <v>0</v>
      </c>
      <c r="D70" s="23" t="s">
        <v>7</v>
      </c>
      <c r="E70" s="23" t="s">
        <v>163</v>
      </c>
      <c r="F70" s="23" t="s">
        <v>5</v>
      </c>
      <c r="G70" s="23" t="s">
        <v>7</v>
      </c>
      <c r="H70" s="23" t="s">
        <v>7</v>
      </c>
      <c r="I70" s="17">
        <f>I71</f>
        <v>1000</v>
      </c>
    </row>
    <row r="71" spans="1:9" ht="18.75" outlineLevel="1" x14ac:dyDescent="0.25">
      <c r="A71" s="22" t="s">
        <v>44</v>
      </c>
      <c r="B71" s="23" t="s">
        <v>171</v>
      </c>
      <c r="C71" s="25">
        <v>0</v>
      </c>
      <c r="D71" s="23" t="s">
        <v>7</v>
      </c>
      <c r="E71" s="23" t="s">
        <v>163</v>
      </c>
      <c r="F71" s="23" t="s">
        <v>43</v>
      </c>
      <c r="G71" s="23" t="s">
        <v>1</v>
      </c>
      <c r="H71" s="23" t="s">
        <v>27</v>
      </c>
      <c r="I71" s="17">
        <f>'Приложение 4'!J30</f>
        <v>1000</v>
      </c>
    </row>
    <row r="72" spans="1:9" ht="56.25" outlineLevel="1" x14ac:dyDescent="0.25">
      <c r="A72" s="22" t="s">
        <v>161</v>
      </c>
      <c r="B72" s="23" t="s">
        <v>171</v>
      </c>
      <c r="C72" s="25">
        <v>0</v>
      </c>
      <c r="D72" s="23" t="s">
        <v>7</v>
      </c>
      <c r="E72" s="23" t="s">
        <v>162</v>
      </c>
      <c r="F72" s="23" t="s">
        <v>5</v>
      </c>
      <c r="G72" s="23" t="s">
        <v>7</v>
      </c>
      <c r="H72" s="23" t="s">
        <v>7</v>
      </c>
      <c r="I72" s="17">
        <f>I73</f>
        <v>116054.83</v>
      </c>
    </row>
    <row r="73" spans="1:9" ht="18.75" outlineLevel="1" x14ac:dyDescent="0.25">
      <c r="A73" s="22" t="s">
        <v>44</v>
      </c>
      <c r="B73" s="23" t="s">
        <v>171</v>
      </c>
      <c r="C73" s="25">
        <v>0</v>
      </c>
      <c r="D73" s="23" t="s">
        <v>7</v>
      </c>
      <c r="E73" s="23" t="s">
        <v>162</v>
      </c>
      <c r="F73" s="23" t="s">
        <v>43</v>
      </c>
      <c r="G73" s="23" t="s">
        <v>1</v>
      </c>
      <c r="H73" s="23" t="s">
        <v>27</v>
      </c>
      <c r="I73" s="17">
        <f>'Приложение 4'!J32</f>
        <v>116054.83</v>
      </c>
    </row>
    <row r="74" spans="1:9" ht="18.75" x14ac:dyDescent="0.25">
      <c r="A74" s="32" t="s">
        <v>15</v>
      </c>
      <c r="B74" s="13">
        <v>99</v>
      </c>
      <c r="C74" s="16" t="s">
        <v>2</v>
      </c>
      <c r="D74" s="16" t="s">
        <v>7</v>
      </c>
      <c r="E74" s="16" t="s">
        <v>6</v>
      </c>
      <c r="F74" s="16" t="s">
        <v>5</v>
      </c>
      <c r="G74" s="16" t="s">
        <v>7</v>
      </c>
      <c r="H74" s="16" t="s">
        <v>7</v>
      </c>
      <c r="I74" s="14">
        <f>I75+I77+I79+I80+I82+I84+I90+I92+I95</f>
        <v>21055128</v>
      </c>
    </row>
    <row r="75" spans="1:9" ht="18.75" outlineLevel="1" x14ac:dyDescent="0.25">
      <c r="A75" s="26" t="s">
        <v>53</v>
      </c>
      <c r="B75" s="25">
        <v>99</v>
      </c>
      <c r="C75" s="25">
        <v>0</v>
      </c>
      <c r="D75" s="23" t="s">
        <v>7</v>
      </c>
      <c r="E75" s="23" t="s">
        <v>135</v>
      </c>
      <c r="F75" s="23" t="s">
        <v>5</v>
      </c>
      <c r="G75" s="23" t="s">
        <v>7</v>
      </c>
      <c r="H75" s="23" t="s">
        <v>7</v>
      </c>
      <c r="I75" s="17">
        <f>I76</f>
        <v>400000</v>
      </c>
    </row>
    <row r="76" spans="1:9" ht="18.75" outlineLevel="1" x14ac:dyDescent="0.25">
      <c r="A76" s="26" t="s">
        <v>11</v>
      </c>
      <c r="B76" s="25">
        <v>99</v>
      </c>
      <c r="C76" s="25">
        <v>0</v>
      </c>
      <c r="D76" s="23" t="s">
        <v>7</v>
      </c>
      <c r="E76" s="23" t="s">
        <v>135</v>
      </c>
      <c r="F76" s="23" t="s">
        <v>9</v>
      </c>
      <c r="G76" s="23" t="s">
        <v>1</v>
      </c>
      <c r="H76" s="23" t="s">
        <v>4</v>
      </c>
      <c r="I76" s="17">
        <f>'Приложение 4'!J36</f>
        <v>400000</v>
      </c>
    </row>
    <row r="77" spans="1:9" ht="37.5" outlineLevel="1" x14ac:dyDescent="0.25">
      <c r="A77" s="15" t="s">
        <v>150</v>
      </c>
      <c r="B77" s="25">
        <v>99</v>
      </c>
      <c r="C77" s="25">
        <v>0</v>
      </c>
      <c r="D77" s="23" t="s">
        <v>7</v>
      </c>
      <c r="E77" s="23" t="s">
        <v>149</v>
      </c>
      <c r="F77" s="23" t="s">
        <v>5</v>
      </c>
      <c r="G77" s="23" t="s">
        <v>7</v>
      </c>
      <c r="H77" s="23" t="s">
        <v>7</v>
      </c>
      <c r="I77" s="17">
        <f>I78</f>
        <v>1490210</v>
      </c>
    </row>
    <row r="78" spans="1:9" ht="80.25" customHeight="1" outlineLevel="1" x14ac:dyDescent="0.25">
      <c r="A78" s="26" t="s">
        <v>14</v>
      </c>
      <c r="B78" s="25">
        <v>99</v>
      </c>
      <c r="C78" s="25">
        <v>0</v>
      </c>
      <c r="D78" s="23" t="s">
        <v>7</v>
      </c>
      <c r="E78" s="23" t="s">
        <v>149</v>
      </c>
      <c r="F78" s="23" t="s">
        <v>13</v>
      </c>
      <c r="G78" s="23" t="s">
        <v>1</v>
      </c>
      <c r="H78" s="23" t="s">
        <v>32</v>
      </c>
      <c r="I78" s="17">
        <f>'Приложение 4'!J138</f>
        <v>1490210</v>
      </c>
    </row>
    <row r="79" spans="1:9" ht="37.5" outlineLevel="1" x14ac:dyDescent="0.25">
      <c r="A79" s="21" t="s">
        <v>137</v>
      </c>
      <c r="B79" s="25">
        <v>99</v>
      </c>
      <c r="C79" s="25">
        <v>0</v>
      </c>
      <c r="D79" s="23" t="s">
        <v>7</v>
      </c>
      <c r="E79" s="23" t="s">
        <v>99</v>
      </c>
      <c r="F79" s="23" t="s">
        <v>0</v>
      </c>
      <c r="G79" s="23" t="s">
        <v>28</v>
      </c>
      <c r="H79" s="23" t="s">
        <v>32</v>
      </c>
      <c r="I79" s="17">
        <f>'Приложение 4'!J123</f>
        <v>803000</v>
      </c>
    </row>
    <row r="80" spans="1:9" ht="75.75" customHeight="1" outlineLevel="1" x14ac:dyDescent="0.25">
      <c r="A80" s="21" t="s">
        <v>144</v>
      </c>
      <c r="B80" s="25">
        <v>99</v>
      </c>
      <c r="C80" s="25">
        <v>0</v>
      </c>
      <c r="D80" s="23" t="s">
        <v>7</v>
      </c>
      <c r="E80" s="23" t="s">
        <v>145</v>
      </c>
      <c r="F80" s="23" t="s">
        <v>5</v>
      </c>
      <c r="G80" s="23" t="s">
        <v>7</v>
      </c>
      <c r="H80" s="23" t="s">
        <v>7</v>
      </c>
      <c r="I80" s="17">
        <f>I81</f>
        <v>100671</v>
      </c>
    </row>
    <row r="81" spans="1:9" ht="18.75" outlineLevel="1" x14ac:dyDescent="0.25">
      <c r="A81" s="18" t="s">
        <v>30</v>
      </c>
      <c r="B81" s="25">
        <v>99</v>
      </c>
      <c r="C81" s="25">
        <v>0</v>
      </c>
      <c r="D81" s="23" t="s">
        <v>7</v>
      </c>
      <c r="E81" s="23" t="s">
        <v>145</v>
      </c>
      <c r="F81" s="23" t="s">
        <v>29</v>
      </c>
      <c r="G81" s="23" t="s">
        <v>28</v>
      </c>
      <c r="H81" s="23" t="s">
        <v>32</v>
      </c>
      <c r="I81" s="17">
        <f>'Приложение 4'!J125</f>
        <v>100671</v>
      </c>
    </row>
    <row r="82" spans="1:9" ht="93.75" outlineLevel="1" x14ac:dyDescent="0.25">
      <c r="A82" s="21" t="s">
        <v>146</v>
      </c>
      <c r="B82" s="25">
        <v>99</v>
      </c>
      <c r="C82" s="25">
        <v>0</v>
      </c>
      <c r="D82" s="23" t="s">
        <v>7</v>
      </c>
      <c r="E82" s="23" t="s">
        <v>147</v>
      </c>
      <c r="F82" s="23" t="s">
        <v>5</v>
      </c>
      <c r="G82" s="23" t="s">
        <v>7</v>
      </c>
      <c r="H82" s="23" t="s">
        <v>7</v>
      </c>
      <c r="I82" s="17">
        <f>I83</f>
        <v>96600</v>
      </c>
    </row>
    <row r="83" spans="1:9" ht="18.75" outlineLevel="1" x14ac:dyDescent="0.25">
      <c r="A83" s="18" t="s">
        <v>30</v>
      </c>
      <c r="B83" s="25">
        <v>99</v>
      </c>
      <c r="C83" s="25">
        <v>0</v>
      </c>
      <c r="D83" s="23" t="s">
        <v>7</v>
      </c>
      <c r="E83" s="23" t="s">
        <v>147</v>
      </c>
      <c r="F83" s="23" t="s">
        <v>29</v>
      </c>
      <c r="G83" s="23" t="s">
        <v>28</v>
      </c>
      <c r="H83" s="23" t="s">
        <v>32</v>
      </c>
      <c r="I83" s="17">
        <f>'Приложение 4'!J127</f>
        <v>96600</v>
      </c>
    </row>
    <row r="84" spans="1:9" ht="37.5" outlineLevel="1" x14ac:dyDescent="0.25">
      <c r="A84" s="15" t="s">
        <v>70</v>
      </c>
      <c r="B84" s="25">
        <v>99</v>
      </c>
      <c r="C84" s="25">
        <v>0</v>
      </c>
      <c r="D84" s="23" t="s">
        <v>7</v>
      </c>
      <c r="E84" s="23" t="s">
        <v>131</v>
      </c>
      <c r="F84" s="23" t="s">
        <v>5</v>
      </c>
      <c r="G84" s="23" t="s">
        <v>7</v>
      </c>
      <c r="H84" s="23" t="s">
        <v>7</v>
      </c>
      <c r="I84" s="17">
        <f>I85+I86+I87+I88+I89</f>
        <v>16143478</v>
      </c>
    </row>
    <row r="85" spans="1:9" ht="82.5" customHeight="1" outlineLevel="1" x14ac:dyDescent="0.25">
      <c r="A85" s="26" t="s">
        <v>14</v>
      </c>
      <c r="B85" s="25">
        <v>99</v>
      </c>
      <c r="C85" s="25">
        <v>0</v>
      </c>
      <c r="D85" s="23" t="s">
        <v>7</v>
      </c>
      <c r="E85" s="23" t="s">
        <v>131</v>
      </c>
      <c r="F85" s="23" t="s">
        <v>13</v>
      </c>
      <c r="G85" s="23" t="s">
        <v>1</v>
      </c>
      <c r="H85" s="23" t="s">
        <v>32</v>
      </c>
      <c r="I85" s="17">
        <f>'Приложение 4'!J140</f>
        <v>951530</v>
      </c>
    </row>
    <row r="86" spans="1:9" ht="79.5" customHeight="1" outlineLevel="1" x14ac:dyDescent="0.25">
      <c r="A86" s="26" t="s">
        <v>14</v>
      </c>
      <c r="B86" s="25">
        <v>99</v>
      </c>
      <c r="C86" s="25">
        <v>0</v>
      </c>
      <c r="D86" s="23" t="s">
        <v>7</v>
      </c>
      <c r="E86" s="23" t="s">
        <v>131</v>
      </c>
      <c r="F86" s="23" t="s">
        <v>13</v>
      </c>
      <c r="G86" s="23" t="s">
        <v>1</v>
      </c>
      <c r="H86" s="23" t="s">
        <v>12</v>
      </c>
      <c r="I86" s="17">
        <f>'Приложение 4'!J17</f>
        <v>12772948</v>
      </c>
    </row>
    <row r="87" spans="1:9" ht="37.5" outlineLevel="1" x14ac:dyDescent="0.25">
      <c r="A87" s="21" t="s">
        <v>137</v>
      </c>
      <c r="B87" s="25">
        <v>99</v>
      </c>
      <c r="C87" s="25">
        <v>0</v>
      </c>
      <c r="D87" s="23" t="s">
        <v>7</v>
      </c>
      <c r="E87" s="23" t="s">
        <v>131</v>
      </c>
      <c r="F87" s="23" t="s">
        <v>0</v>
      </c>
      <c r="G87" s="23" t="s">
        <v>1</v>
      </c>
      <c r="H87" s="23" t="s">
        <v>32</v>
      </c>
      <c r="I87" s="17">
        <f>'Приложение 4'!J141</f>
        <v>93000</v>
      </c>
    </row>
    <row r="88" spans="1:9" ht="37.5" outlineLevel="1" x14ac:dyDescent="0.25">
      <c r="A88" s="21" t="s">
        <v>137</v>
      </c>
      <c r="B88" s="25">
        <v>99</v>
      </c>
      <c r="C88" s="25">
        <v>0</v>
      </c>
      <c r="D88" s="23" t="s">
        <v>7</v>
      </c>
      <c r="E88" s="23" t="s">
        <v>131</v>
      </c>
      <c r="F88" s="23" t="s">
        <v>0</v>
      </c>
      <c r="G88" s="23" t="s">
        <v>1</v>
      </c>
      <c r="H88" s="23" t="s">
        <v>12</v>
      </c>
      <c r="I88" s="17">
        <f>'Приложение 4'!J18</f>
        <v>2296000</v>
      </c>
    </row>
    <row r="89" spans="1:9" ht="18.75" outlineLevel="1" x14ac:dyDescent="0.25">
      <c r="A89" s="26" t="s">
        <v>11</v>
      </c>
      <c r="B89" s="25">
        <v>99</v>
      </c>
      <c r="C89" s="25">
        <v>0</v>
      </c>
      <c r="D89" s="23" t="s">
        <v>7</v>
      </c>
      <c r="E89" s="23" t="s">
        <v>131</v>
      </c>
      <c r="F89" s="23" t="s">
        <v>9</v>
      </c>
      <c r="G89" s="23" t="s">
        <v>1</v>
      </c>
      <c r="H89" s="23" t="s">
        <v>12</v>
      </c>
      <c r="I89" s="17">
        <f>'Приложение 4'!J19</f>
        <v>30000</v>
      </c>
    </row>
    <row r="90" spans="1:9" ht="18.75" outlineLevel="1" x14ac:dyDescent="0.25">
      <c r="A90" s="26" t="s">
        <v>56</v>
      </c>
      <c r="B90" s="25">
        <v>99</v>
      </c>
      <c r="C90" s="25">
        <v>0</v>
      </c>
      <c r="D90" s="23" t="s">
        <v>7</v>
      </c>
      <c r="E90" s="23" t="s">
        <v>130</v>
      </c>
      <c r="F90" s="23" t="s">
        <v>5</v>
      </c>
      <c r="G90" s="23" t="s">
        <v>7</v>
      </c>
      <c r="H90" s="23" t="s">
        <v>7</v>
      </c>
      <c r="I90" s="17">
        <f>I91</f>
        <v>1890369</v>
      </c>
    </row>
    <row r="91" spans="1:9" ht="75" outlineLevel="1" x14ac:dyDescent="0.25">
      <c r="A91" s="26" t="s">
        <v>14</v>
      </c>
      <c r="B91" s="25">
        <v>99</v>
      </c>
      <c r="C91" s="25">
        <v>0</v>
      </c>
      <c r="D91" s="23" t="s">
        <v>7</v>
      </c>
      <c r="E91" s="23" t="s">
        <v>130</v>
      </c>
      <c r="F91" s="23" t="s">
        <v>13</v>
      </c>
      <c r="G91" s="23" t="s">
        <v>1</v>
      </c>
      <c r="H91" s="23" t="s">
        <v>16</v>
      </c>
      <c r="I91" s="17">
        <f>'Приложение 4'!J13</f>
        <v>1890369</v>
      </c>
    </row>
    <row r="92" spans="1:9" ht="42" customHeight="1" outlineLevel="1" x14ac:dyDescent="0.25">
      <c r="A92" s="15" t="s">
        <v>138</v>
      </c>
      <c r="B92" s="25">
        <v>99</v>
      </c>
      <c r="C92" s="25">
        <v>0</v>
      </c>
      <c r="D92" s="23" t="s">
        <v>7</v>
      </c>
      <c r="E92" s="23" t="s">
        <v>139</v>
      </c>
      <c r="F92" s="23" t="s">
        <v>5</v>
      </c>
      <c r="G92" s="23" t="s">
        <v>7</v>
      </c>
      <c r="H92" s="23" t="s">
        <v>7</v>
      </c>
      <c r="I92" s="17">
        <f>I93+I94</f>
        <v>63800</v>
      </c>
    </row>
    <row r="93" spans="1:9" ht="21.75" customHeight="1" outlineLevel="1" x14ac:dyDescent="0.25">
      <c r="A93" s="15" t="s">
        <v>30</v>
      </c>
      <c r="B93" s="25">
        <v>99</v>
      </c>
      <c r="C93" s="25">
        <v>0</v>
      </c>
      <c r="D93" s="23" t="s">
        <v>7</v>
      </c>
      <c r="E93" s="23" t="s">
        <v>139</v>
      </c>
      <c r="F93" s="23" t="s">
        <v>29</v>
      </c>
      <c r="G93" s="23" t="s">
        <v>1</v>
      </c>
      <c r="H93" s="23" t="s">
        <v>35</v>
      </c>
      <c r="I93" s="17">
        <f>'Приложение 4'!J43</f>
        <v>50000</v>
      </c>
    </row>
    <row r="94" spans="1:9" ht="21.75" customHeight="1" outlineLevel="1" x14ac:dyDescent="0.25">
      <c r="A94" s="15" t="s">
        <v>30</v>
      </c>
      <c r="B94" s="25">
        <v>99</v>
      </c>
      <c r="C94" s="25">
        <v>0</v>
      </c>
      <c r="D94" s="23" t="s">
        <v>7</v>
      </c>
      <c r="E94" s="23" t="s">
        <v>139</v>
      </c>
      <c r="F94" s="23" t="s">
        <v>29</v>
      </c>
      <c r="G94" s="23" t="s">
        <v>1</v>
      </c>
      <c r="H94" s="23" t="s">
        <v>35</v>
      </c>
      <c r="I94" s="17">
        <f>'Приложение 4'!J143</f>
        <v>13800</v>
      </c>
    </row>
    <row r="95" spans="1:9" ht="21" customHeight="1" outlineLevel="1" x14ac:dyDescent="0.25">
      <c r="A95" s="21" t="s">
        <v>133</v>
      </c>
      <c r="B95" s="25">
        <v>99</v>
      </c>
      <c r="C95" s="25">
        <v>0</v>
      </c>
      <c r="D95" s="23" t="s">
        <v>7</v>
      </c>
      <c r="E95" s="23" t="s">
        <v>134</v>
      </c>
      <c r="F95" s="23" t="s">
        <v>5</v>
      </c>
      <c r="G95" s="23" t="s">
        <v>7</v>
      </c>
      <c r="H95" s="23" t="s">
        <v>7</v>
      </c>
      <c r="I95" s="17">
        <f>I96</f>
        <v>67000</v>
      </c>
    </row>
    <row r="96" spans="1:9" ht="18.75" outlineLevel="1" x14ac:dyDescent="0.25">
      <c r="A96" s="26" t="s">
        <v>11</v>
      </c>
      <c r="B96" s="25">
        <v>99</v>
      </c>
      <c r="C96" s="25">
        <v>0</v>
      </c>
      <c r="D96" s="23" t="s">
        <v>7</v>
      </c>
      <c r="E96" s="23" t="s">
        <v>134</v>
      </c>
      <c r="F96" s="23" t="s">
        <v>9</v>
      </c>
      <c r="G96" s="23" t="s">
        <v>1</v>
      </c>
      <c r="H96" s="23" t="s">
        <v>12</v>
      </c>
      <c r="I96" s="17">
        <f>'Приложение 4'!J21</f>
        <v>67000</v>
      </c>
    </row>
  </sheetData>
  <autoFilter ref="B1:B97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A1:I1"/>
    <mergeCell ref="A3:I3"/>
    <mergeCell ref="F6:F7"/>
    <mergeCell ref="G6:G7"/>
    <mergeCell ref="H6:H7"/>
    <mergeCell ref="I5:I7"/>
    <mergeCell ref="A5:A7"/>
    <mergeCell ref="B6:E6"/>
    <mergeCell ref="B5:H5"/>
  </mergeCells>
  <pageMargins left="0.98425196850393704" right="0.31496062992125984" top="0.39370078740157483" bottom="0.27559055118110237" header="0" footer="0"/>
  <pageSetup paperSize="9" scale="57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view="pageBreakPreview" zoomScale="73" zoomScaleNormal="85" zoomScaleSheetLayoutView="73" workbookViewId="0">
      <selection activeCell="K117" sqref="K117"/>
    </sheetView>
  </sheetViews>
  <sheetFormatPr defaultColWidth="9.140625" defaultRowHeight="18" x14ac:dyDescent="0.25"/>
  <cols>
    <col min="1" max="1" width="69.5703125" style="9" customWidth="1"/>
    <col min="2" max="2" width="8.140625" style="8" customWidth="1"/>
    <col min="3" max="3" width="8.28515625" style="8" customWidth="1"/>
    <col min="4" max="4" width="7.7109375" style="8" customWidth="1"/>
    <col min="5" max="5" width="8.28515625" style="8" customWidth="1"/>
    <col min="6" max="6" width="8" style="8" customWidth="1"/>
    <col min="7" max="7" width="7.7109375" style="8" customWidth="1"/>
    <col min="8" max="8" width="10.5703125" style="8" customWidth="1"/>
    <col min="9" max="9" width="9.85546875" style="8" customWidth="1"/>
    <col min="10" max="10" width="19" style="8" customWidth="1"/>
    <col min="11" max="11" width="26.85546875" style="5" customWidth="1"/>
    <col min="12" max="16384" width="9.140625" style="5"/>
  </cols>
  <sheetData>
    <row r="1" spans="1:18" ht="146.25" customHeight="1" x14ac:dyDescent="0.25">
      <c r="B1" s="76"/>
      <c r="C1" s="76"/>
      <c r="D1" s="76"/>
      <c r="E1" s="90" t="s">
        <v>173</v>
      </c>
      <c r="F1" s="90"/>
      <c r="G1" s="90"/>
      <c r="H1" s="90"/>
      <c r="I1" s="90"/>
      <c r="J1" s="90"/>
      <c r="K1" s="76"/>
      <c r="L1" s="76"/>
      <c r="M1" s="76"/>
      <c r="N1" s="76"/>
      <c r="O1" s="76"/>
      <c r="P1" s="76"/>
      <c r="Q1" s="76"/>
      <c r="R1" s="76"/>
    </row>
    <row r="2" spans="1:18" ht="66" customHeight="1" x14ac:dyDescent="0.25">
      <c r="A2" s="85" t="s">
        <v>176</v>
      </c>
      <c r="B2" s="85"/>
      <c r="C2" s="85"/>
      <c r="D2" s="85"/>
      <c r="E2" s="85"/>
      <c r="F2" s="85"/>
      <c r="G2" s="85"/>
      <c r="H2" s="85"/>
      <c r="I2" s="85"/>
      <c r="J2" s="85"/>
    </row>
    <row r="3" spans="1:18" ht="19.5" customHeight="1" x14ac:dyDescent="0.25">
      <c r="J3" s="31" t="s">
        <v>75</v>
      </c>
    </row>
    <row r="4" spans="1:18" ht="28.5" customHeight="1" x14ac:dyDescent="0.25">
      <c r="A4" s="88" t="s">
        <v>68</v>
      </c>
      <c r="B4" s="92" t="s">
        <v>72</v>
      </c>
      <c r="C4" s="93"/>
      <c r="D4" s="93"/>
      <c r="E4" s="93"/>
      <c r="F4" s="93"/>
      <c r="G4" s="93"/>
      <c r="H4" s="93"/>
      <c r="I4" s="93"/>
      <c r="J4" s="87" t="s">
        <v>177</v>
      </c>
    </row>
    <row r="5" spans="1:18" ht="28.5" customHeight="1" x14ac:dyDescent="0.25">
      <c r="A5" s="88"/>
      <c r="B5" s="94" t="s">
        <v>67</v>
      </c>
      <c r="C5" s="91" t="s">
        <v>66</v>
      </c>
      <c r="D5" s="91" t="s">
        <v>65</v>
      </c>
      <c r="E5" s="89" t="s">
        <v>64</v>
      </c>
      <c r="F5" s="89"/>
      <c r="G5" s="89"/>
      <c r="H5" s="89"/>
      <c r="I5" s="91" t="s">
        <v>63</v>
      </c>
      <c r="J5" s="87"/>
    </row>
    <row r="6" spans="1:18" ht="147" customHeight="1" x14ac:dyDescent="0.25">
      <c r="A6" s="88"/>
      <c r="B6" s="94"/>
      <c r="C6" s="91"/>
      <c r="D6" s="91"/>
      <c r="E6" s="11" t="s">
        <v>62</v>
      </c>
      <c r="F6" s="11" t="s">
        <v>61</v>
      </c>
      <c r="G6" s="11" t="s">
        <v>60</v>
      </c>
      <c r="H6" s="11" t="s">
        <v>59</v>
      </c>
      <c r="I6" s="91"/>
      <c r="J6" s="87"/>
    </row>
    <row r="7" spans="1:18" ht="18.75" x14ac:dyDescent="0.25">
      <c r="A7" s="12" t="s">
        <v>58</v>
      </c>
      <c r="B7" s="38"/>
      <c r="C7" s="39"/>
      <c r="D7" s="39"/>
      <c r="E7" s="39"/>
      <c r="F7" s="39"/>
      <c r="G7" s="39"/>
      <c r="H7" s="39"/>
      <c r="I7" s="39"/>
      <c r="J7" s="40">
        <f>J8+J133</f>
        <v>66439596</v>
      </c>
    </row>
    <row r="8" spans="1:18" ht="18.75" x14ac:dyDescent="0.25">
      <c r="A8" s="32" t="s">
        <v>107</v>
      </c>
      <c r="B8" s="38">
        <v>802</v>
      </c>
      <c r="C8" s="39"/>
      <c r="D8" s="39"/>
      <c r="E8" s="39"/>
      <c r="F8" s="39"/>
      <c r="G8" s="39"/>
      <c r="H8" s="39"/>
      <c r="I8" s="39"/>
      <c r="J8" s="40">
        <f>J9+J50+J61+J86+J119+J44+J107+J112+J128</f>
        <v>63891056</v>
      </c>
    </row>
    <row r="9" spans="1:18" s="30" customFormat="1" ht="18.75" x14ac:dyDescent="0.25">
      <c r="A9" s="33" t="s">
        <v>38</v>
      </c>
      <c r="B9" s="38">
        <v>802</v>
      </c>
      <c r="C9" s="41" t="s">
        <v>1</v>
      </c>
      <c r="D9" s="41" t="s">
        <v>7</v>
      </c>
      <c r="E9" s="41" t="s">
        <v>7</v>
      </c>
      <c r="F9" s="41" t="s">
        <v>2</v>
      </c>
      <c r="G9" s="41" t="s">
        <v>7</v>
      </c>
      <c r="H9" s="41" t="s">
        <v>6</v>
      </c>
      <c r="I9" s="41" t="s">
        <v>5</v>
      </c>
      <c r="J9" s="42">
        <f>J10+J14+J33+J37+J25</f>
        <v>18652571.829999998</v>
      </c>
      <c r="K9" s="80">
        <f>J9+J133</f>
        <v>21201111.829999998</v>
      </c>
    </row>
    <row r="10" spans="1:18" ht="42" customHeight="1" x14ac:dyDescent="0.25">
      <c r="A10" s="15" t="s">
        <v>57</v>
      </c>
      <c r="B10" s="43">
        <v>802</v>
      </c>
      <c r="C10" s="44" t="s">
        <v>1</v>
      </c>
      <c r="D10" s="44" t="s">
        <v>16</v>
      </c>
      <c r="E10" s="44" t="s">
        <v>7</v>
      </c>
      <c r="F10" s="44" t="s">
        <v>2</v>
      </c>
      <c r="G10" s="44" t="s">
        <v>7</v>
      </c>
      <c r="H10" s="44" t="s">
        <v>6</v>
      </c>
      <c r="I10" s="44" t="s">
        <v>5</v>
      </c>
      <c r="J10" s="45">
        <f t="shared" ref="J10:J12" si="0">J11</f>
        <v>1890369</v>
      </c>
    </row>
    <row r="11" spans="1:18" ht="18.75" x14ac:dyDescent="0.25">
      <c r="A11" s="15" t="s">
        <v>15</v>
      </c>
      <c r="B11" s="43">
        <v>802</v>
      </c>
      <c r="C11" s="44" t="s">
        <v>1</v>
      </c>
      <c r="D11" s="44" t="s">
        <v>16</v>
      </c>
      <c r="E11" s="44" t="s">
        <v>10</v>
      </c>
      <c r="F11" s="44" t="s">
        <v>2</v>
      </c>
      <c r="G11" s="44" t="s">
        <v>7</v>
      </c>
      <c r="H11" s="44" t="s">
        <v>6</v>
      </c>
      <c r="I11" s="44" t="s">
        <v>5</v>
      </c>
      <c r="J11" s="45">
        <f t="shared" si="0"/>
        <v>1890369</v>
      </c>
    </row>
    <row r="12" spans="1:18" ht="18.75" x14ac:dyDescent="0.25">
      <c r="A12" s="26" t="s">
        <v>56</v>
      </c>
      <c r="B12" s="43">
        <v>802</v>
      </c>
      <c r="C12" s="44" t="s">
        <v>1</v>
      </c>
      <c r="D12" s="44" t="s">
        <v>16</v>
      </c>
      <c r="E12" s="44" t="s">
        <v>10</v>
      </c>
      <c r="F12" s="44" t="s">
        <v>2</v>
      </c>
      <c r="G12" s="44" t="s">
        <v>7</v>
      </c>
      <c r="H12" s="44" t="s">
        <v>130</v>
      </c>
      <c r="I12" s="44" t="s">
        <v>5</v>
      </c>
      <c r="J12" s="45">
        <f t="shared" si="0"/>
        <v>1890369</v>
      </c>
    </row>
    <row r="13" spans="1:18" ht="60.75" customHeight="1" x14ac:dyDescent="0.25">
      <c r="A13" s="26" t="s">
        <v>14</v>
      </c>
      <c r="B13" s="43">
        <v>802</v>
      </c>
      <c r="C13" s="44" t="s">
        <v>1</v>
      </c>
      <c r="D13" s="44" t="s">
        <v>16</v>
      </c>
      <c r="E13" s="44" t="s">
        <v>10</v>
      </c>
      <c r="F13" s="44" t="s">
        <v>2</v>
      </c>
      <c r="G13" s="44" t="s">
        <v>7</v>
      </c>
      <c r="H13" s="44" t="s">
        <v>130</v>
      </c>
      <c r="I13" s="44" t="s">
        <v>13</v>
      </c>
      <c r="J13" s="73">
        <v>1890369</v>
      </c>
    </row>
    <row r="14" spans="1:18" ht="58.5" customHeight="1" x14ac:dyDescent="0.25">
      <c r="A14" s="15" t="s">
        <v>55</v>
      </c>
      <c r="B14" s="43">
        <v>802</v>
      </c>
      <c r="C14" s="44" t="s">
        <v>1</v>
      </c>
      <c r="D14" s="44" t="s">
        <v>12</v>
      </c>
      <c r="E14" s="44" t="s">
        <v>7</v>
      </c>
      <c r="F14" s="44" t="s">
        <v>2</v>
      </c>
      <c r="G14" s="44" t="s">
        <v>7</v>
      </c>
      <c r="H14" s="44" t="s">
        <v>6</v>
      </c>
      <c r="I14" s="44" t="s">
        <v>5</v>
      </c>
      <c r="J14" s="73">
        <f>J15+J22</f>
        <v>15289948</v>
      </c>
    </row>
    <row r="15" spans="1:18" ht="18.75" x14ac:dyDescent="0.25">
      <c r="A15" s="15" t="s">
        <v>15</v>
      </c>
      <c r="B15" s="43">
        <v>802</v>
      </c>
      <c r="C15" s="44" t="s">
        <v>1</v>
      </c>
      <c r="D15" s="44" t="s">
        <v>12</v>
      </c>
      <c r="E15" s="44" t="s">
        <v>10</v>
      </c>
      <c r="F15" s="44" t="s">
        <v>2</v>
      </c>
      <c r="G15" s="44" t="s">
        <v>7</v>
      </c>
      <c r="H15" s="44" t="s">
        <v>6</v>
      </c>
      <c r="I15" s="44" t="s">
        <v>5</v>
      </c>
      <c r="J15" s="73">
        <f>J16+J20</f>
        <v>15165948</v>
      </c>
    </row>
    <row r="16" spans="1:18" ht="37.5" x14ac:dyDescent="0.25">
      <c r="A16" s="15" t="s">
        <v>70</v>
      </c>
      <c r="B16" s="43">
        <v>802</v>
      </c>
      <c r="C16" s="44" t="s">
        <v>1</v>
      </c>
      <c r="D16" s="44" t="s">
        <v>12</v>
      </c>
      <c r="E16" s="44" t="s">
        <v>10</v>
      </c>
      <c r="F16" s="44" t="s">
        <v>2</v>
      </c>
      <c r="G16" s="44" t="s">
        <v>7</v>
      </c>
      <c r="H16" s="44" t="s">
        <v>131</v>
      </c>
      <c r="I16" s="44" t="s">
        <v>5</v>
      </c>
      <c r="J16" s="73">
        <f>J17+J18+J19</f>
        <v>15098948</v>
      </c>
    </row>
    <row r="17" spans="1:10" ht="59.25" customHeight="1" x14ac:dyDescent="0.25">
      <c r="A17" s="26" t="s">
        <v>14</v>
      </c>
      <c r="B17" s="43">
        <v>802</v>
      </c>
      <c r="C17" s="44" t="s">
        <v>1</v>
      </c>
      <c r="D17" s="44" t="s">
        <v>12</v>
      </c>
      <c r="E17" s="44" t="s">
        <v>10</v>
      </c>
      <c r="F17" s="44" t="s">
        <v>2</v>
      </c>
      <c r="G17" s="44" t="s">
        <v>7</v>
      </c>
      <c r="H17" s="44" t="s">
        <v>131</v>
      </c>
      <c r="I17" s="44" t="s">
        <v>13</v>
      </c>
      <c r="J17" s="73">
        <v>12772948</v>
      </c>
    </row>
    <row r="18" spans="1:10" ht="21" customHeight="1" x14ac:dyDescent="0.25">
      <c r="A18" s="21" t="s">
        <v>132</v>
      </c>
      <c r="B18" s="43">
        <v>802</v>
      </c>
      <c r="C18" s="44" t="s">
        <v>1</v>
      </c>
      <c r="D18" s="44" t="s">
        <v>12</v>
      </c>
      <c r="E18" s="44" t="s">
        <v>10</v>
      </c>
      <c r="F18" s="44" t="s">
        <v>2</v>
      </c>
      <c r="G18" s="44" t="s">
        <v>7</v>
      </c>
      <c r="H18" s="44" t="s">
        <v>131</v>
      </c>
      <c r="I18" s="44" t="s">
        <v>0</v>
      </c>
      <c r="J18" s="73">
        <v>2296000</v>
      </c>
    </row>
    <row r="19" spans="1:10" ht="18.75" x14ac:dyDescent="0.25">
      <c r="A19" s="26" t="s">
        <v>11</v>
      </c>
      <c r="B19" s="43">
        <v>802</v>
      </c>
      <c r="C19" s="44" t="s">
        <v>1</v>
      </c>
      <c r="D19" s="44" t="s">
        <v>12</v>
      </c>
      <c r="E19" s="44" t="s">
        <v>10</v>
      </c>
      <c r="F19" s="44" t="s">
        <v>2</v>
      </c>
      <c r="G19" s="44" t="s">
        <v>7</v>
      </c>
      <c r="H19" s="44" t="s">
        <v>131</v>
      </c>
      <c r="I19" s="44" t="s">
        <v>9</v>
      </c>
      <c r="J19" s="73">
        <v>30000</v>
      </c>
    </row>
    <row r="20" spans="1:10" ht="18.75" x14ac:dyDescent="0.25">
      <c r="A20" s="26" t="s">
        <v>133</v>
      </c>
      <c r="B20" s="43">
        <v>802</v>
      </c>
      <c r="C20" s="44" t="s">
        <v>1</v>
      </c>
      <c r="D20" s="44" t="s">
        <v>12</v>
      </c>
      <c r="E20" s="44" t="s">
        <v>10</v>
      </c>
      <c r="F20" s="44" t="s">
        <v>2</v>
      </c>
      <c r="G20" s="44" t="s">
        <v>7</v>
      </c>
      <c r="H20" s="44" t="s">
        <v>134</v>
      </c>
      <c r="I20" s="44" t="s">
        <v>5</v>
      </c>
      <c r="J20" s="73">
        <f>J21</f>
        <v>67000</v>
      </c>
    </row>
    <row r="21" spans="1:10" ht="18.75" x14ac:dyDescent="0.25">
      <c r="A21" s="26" t="s">
        <v>11</v>
      </c>
      <c r="B21" s="43">
        <v>802</v>
      </c>
      <c r="C21" s="44" t="s">
        <v>1</v>
      </c>
      <c r="D21" s="44" t="s">
        <v>12</v>
      </c>
      <c r="E21" s="44" t="s">
        <v>10</v>
      </c>
      <c r="F21" s="44" t="s">
        <v>2</v>
      </c>
      <c r="G21" s="44" t="s">
        <v>7</v>
      </c>
      <c r="H21" s="44" t="s">
        <v>134</v>
      </c>
      <c r="I21" s="44" t="s">
        <v>9</v>
      </c>
      <c r="J21" s="73">
        <v>67000</v>
      </c>
    </row>
    <row r="22" spans="1:10" ht="59.25" customHeight="1" x14ac:dyDescent="0.25">
      <c r="A22" s="26" t="s">
        <v>172</v>
      </c>
      <c r="B22" s="43">
        <v>802</v>
      </c>
      <c r="C22" s="44" t="s">
        <v>1</v>
      </c>
      <c r="D22" s="44" t="s">
        <v>12</v>
      </c>
      <c r="E22" s="44" t="s">
        <v>171</v>
      </c>
      <c r="F22" s="44" t="s">
        <v>2</v>
      </c>
      <c r="G22" s="44" t="s">
        <v>7</v>
      </c>
      <c r="H22" s="44" t="s">
        <v>6</v>
      </c>
      <c r="I22" s="44" t="s">
        <v>5</v>
      </c>
      <c r="J22" s="73">
        <f>J23</f>
        <v>124000</v>
      </c>
    </row>
    <row r="23" spans="1:10" ht="57.75" customHeight="1" x14ac:dyDescent="0.25">
      <c r="A23" s="22" t="s">
        <v>109</v>
      </c>
      <c r="B23" s="43">
        <v>802</v>
      </c>
      <c r="C23" s="44" t="s">
        <v>1</v>
      </c>
      <c r="D23" s="44" t="s">
        <v>12</v>
      </c>
      <c r="E23" s="44" t="s">
        <v>171</v>
      </c>
      <c r="F23" s="44" t="s">
        <v>2</v>
      </c>
      <c r="G23" s="44" t="s">
        <v>7</v>
      </c>
      <c r="H23" s="44" t="s">
        <v>108</v>
      </c>
      <c r="I23" s="44" t="s">
        <v>5</v>
      </c>
      <c r="J23" s="73">
        <f>J24</f>
        <v>124000</v>
      </c>
    </row>
    <row r="24" spans="1:10" ht="18.75" x14ac:dyDescent="0.25">
      <c r="A24" s="22" t="s">
        <v>44</v>
      </c>
      <c r="B24" s="43">
        <v>802</v>
      </c>
      <c r="C24" s="44" t="s">
        <v>1</v>
      </c>
      <c r="D24" s="44" t="s">
        <v>12</v>
      </c>
      <c r="E24" s="44" t="s">
        <v>171</v>
      </c>
      <c r="F24" s="44" t="s">
        <v>2</v>
      </c>
      <c r="G24" s="44" t="s">
        <v>7</v>
      </c>
      <c r="H24" s="44" t="s">
        <v>108</v>
      </c>
      <c r="I24" s="44" t="s">
        <v>43</v>
      </c>
      <c r="J24" s="73">
        <v>124000</v>
      </c>
    </row>
    <row r="25" spans="1:10" ht="56.25" x14ac:dyDescent="0.25">
      <c r="A25" s="77" t="s">
        <v>153</v>
      </c>
      <c r="B25" s="43">
        <v>802</v>
      </c>
      <c r="C25" s="44" t="s">
        <v>1</v>
      </c>
      <c r="D25" s="44" t="s">
        <v>27</v>
      </c>
      <c r="E25" s="44" t="s">
        <v>7</v>
      </c>
      <c r="F25" s="44" t="s">
        <v>2</v>
      </c>
      <c r="G25" s="44" t="s">
        <v>7</v>
      </c>
      <c r="H25" s="44" t="s">
        <v>6</v>
      </c>
      <c r="I25" s="44" t="s">
        <v>5</v>
      </c>
      <c r="J25" s="73">
        <f>J26</f>
        <v>172254.83000000002</v>
      </c>
    </row>
    <row r="26" spans="1:10" ht="56.25" x14ac:dyDescent="0.25">
      <c r="A26" s="78" t="s">
        <v>172</v>
      </c>
      <c r="B26" s="43">
        <v>802</v>
      </c>
      <c r="C26" s="44" t="s">
        <v>1</v>
      </c>
      <c r="D26" s="44" t="s">
        <v>27</v>
      </c>
      <c r="E26" s="44" t="s">
        <v>171</v>
      </c>
      <c r="F26" s="44" t="s">
        <v>2</v>
      </c>
      <c r="G26" s="44" t="s">
        <v>7</v>
      </c>
      <c r="H26" s="44" t="s">
        <v>6</v>
      </c>
      <c r="I26" s="44" t="s">
        <v>5</v>
      </c>
      <c r="J26" s="73">
        <f>J27+J29+J31</f>
        <v>172254.83000000002</v>
      </c>
    </row>
    <row r="27" spans="1:10" ht="56.25" x14ac:dyDescent="0.25">
      <c r="A27" s="79" t="s">
        <v>156</v>
      </c>
      <c r="B27" s="43">
        <v>802</v>
      </c>
      <c r="C27" s="44" t="s">
        <v>1</v>
      </c>
      <c r="D27" s="44" t="s">
        <v>27</v>
      </c>
      <c r="E27" s="44" t="s">
        <v>171</v>
      </c>
      <c r="F27" s="44" t="s">
        <v>2</v>
      </c>
      <c r="G27" s="44" t="s">
        <v>7</v>
      </c>
      <c r="H27" s="44" t="s">
        <v>155</v>
      </c>
      <c r="I27" s="44" t="s">
        <v>5</v>
      </c>
      <c r="J27" s="73">
        <f>J28</f>
        <v>55200</v>
      </c>
    </row>
    <row r="28" spans="1:10" ht="20.45" customHeight="1" x14ac:dyDescent="0.25">
      <c r="A28" s="46" t="s">
        <v>44</v>
      </c>
      <c r="B28" s="43">
        <v>802</v>
      </c>
      <c r="C28" s="44" t="s">
        <v>1</v>
      </c>
      <c r="D28" s="44" t="s">
        <v>27</v>
      </c>
      <c r="E28" s="44" t="s">
        <v>171</v>
      </c>
      <c r="F28" s="44" t="s">
        <v>2</v>
      </c>
      <c r="G28" s="44" t="s">
        <v>7</v>
      </c>
      <c r="H28" s="44" t="s">
        <v>155</v>
      </c>
      <c r="I28" s="44" t="s">
        <v>43</v>
      </c>
      <c r="J28" s="73">
        <v>55200</v>
      </c>
    </row>
    <row r="29" spans="1:10" ht="80.25" customHeight="1" x14ac:dyDescent="0.25">
      <c r="A29" s="46" t="s">
        <v>164</v>
      </c>
      <c r="B29" s="43">
        <v>802</v>
      </c>
      <c r="C29" s="44" t="s">
        <v>1</v>
      </c>
      <c r="D29" s="44" t="s">
        <v>27</v>
      </c>
      <c r="E29" s="44" t="s">
        <v>171</v>
      </c>
      <c r="F29" s="44" t="s">
        <v>2</v>
      </c>
      <c r="G29" s="44" t="s">
        <v>7</v>
      </c>
      <c r="H29" s="44" t="s">
        <v>163</v>
      </c>
      <c r="I29" s="44" t="s">
        <v>5</v>
      </c>
      <c r="J29" s="73">
        <f>J30</f>
        <v>1000</v>
      </c>
    </row>
    <row r="30" spans="1:10" ht="20.45" customHeight="1" x14ac:dyDescent="0.25">
      <c r="A30" s="46" t="s">
        <v>44</v>
      </c>
      <c r="B30" s="43">
        <v>802</v>
      </c>
      <c r="C30" s="44" t="s">
        <v>1</v>
      </c>
      <c r="D30" s="44" t="s">
        <v>27</v>
      </c>
      <c r="E30" s="44" t="s">
        <v>171</v>
      </c>
      <c r="F30" s="44" t="s">
        <v>2</v>
      </c>
      <c r="G30" s="44" t="s">
        <v>7</v>
      </c>
      <c r="H30" s="44" t="s">
        <v>163</v>
      </c>
      <c r="I30" s="44" t="s">
        <v>43</v>
      </c>
      <c r="J30" s="73">
        <v>1000</v>
      </c>
    </row>
    <row r="31" spans="1:10" ht="54.75" customHeight="1" x14ac:dyDescent="0.25">
      <c r="A31" s="46" t="s">
        <v>161</v>
      </c>
      <c r="B31" s="43">
        <v>802</v>
      </c>
      <c r="C31" s="44" t="s">
        <v>1</v>
      </c>
      <c r="D31" s="44" t="s">
        <v>27</v>
      </c>
      <c r="E31" s="44" t="s">
        <v>171</v>
      </c>
      <c r="F31" s="44" t="s">
        <v>2</v>
      </c>
      <c r="G31" s="44" t="s">
        <v>7</v>
      </c>
      <c r="H31" s="44" t="s">
        <v>162</v>
      </c>
      <c r="I31" s="44" t="s">
        <v>5</v>
      </c>
      <c r="J31" s="73">
        <f>J32</f>
        <v>116054.83</v>
      </c>
    </row>
    <row r="32" spans="1:10" ht="20.45" customHeight="1" x14ac:dyDescent="0.25">
      <c r="A32" s="46" t="s">
        <v>44</v>
      </c>
      <c r="B32" s="43">
        <v>802</v>
      </c>
      <c r="C32" s="44" t="s">
        <v>1</v>
      </c>
      <c r="D32" s="44" t="s">
        <v>27</v>
      </c>
      <c r="E32" s="44" t="s">
        <v>171</v>
      </c>
      <c r="F32" s="44" t="s">
        <v>2</v>
      </c>
      <c r="G32" s="44" t="s">
        <v>7</v>
      </c>
      <c r="H32" s="44" t="s">
        <v>162</v>
      </c>
      <c r="I32" s="44" t="s">
        <v>43</v>
      </c>
      <c r="J32" s="73">
        <v>116054.83</v>
      </c>
    </row>
    <row r="33" spans="1:10" ht="18.75" x14ac:dyDescent="0.25">
      <c r="A33" s="15" t="s">
        <v>54</v>
      </c>
      <c r="B33" s="43">
        <v>802</v>
      </c>
      <c r="C33" s="44" t="s">
        <v>1</v>
      </c>
      <c r="D33" s="44" t="s">
        <v>4</v>
      </c>
      <c r="E33" s="44" t="s">
        <v>7</v>
      </c>
      <c r="F33" s="44" t="s">
        <v>2</v>
      </c>
      <c r="G33" s="44" t="s">
        <v>7</v>
      </c>
      <c r="H33" s="44" t="s">
        <v>6</v>
      </c>
      <c r="I33" s="44" t="s">
        <v>5</v>
      </c>
      <c r="J33" s="73">
        <f t="shared" ref="J33:J35" si="1">J34</f>
        <v>400000</v>
      </c>
    </row>
    <row r="34" spans="1:10" ht="18.75" x14ac:dyDescent="0.25">
      <c r="A34" s="15" t="s">
        <v>15</v>
      </c>
      <c r="B34" s="43">
        <v>802</v>
      </c>
      <c r="C34" s="44" t="s">
        <v>1</v>
      </c>
      <c r="D34" s="44" t="s">
        <v>4</v>
      </c>
      <c r="E34" s="44" t="s">
        <v>10</v>
      </c>
      <c r="F34" s="44" t="s">
        <v>2</v>
      </c>
      <c r="G34" s="44" t="s">
        <v>7</v>
      </c>
      <c r="H34" s="44" t="s">
        <v>6</v>
      </c>
      <c r="I34" s="44" t="s">
        <v>5</v>
      </c>
      <c r="J34" s="73">
        <f t="shared" si="1"/>
        <v>400000</v>
      </c>
    </row>
    <row r="35" spans="1:10" ht="18.75" x14ac:dyDescent="0.25">
      <c r="A35" s="26" t="s">
        <v>53</v>
      </c>
      <c r="B35" s="43">
        <v>802</v>
      </c>
      <c r="C35" s="44" t="s">
        <v>1</v>
      </c>
      <c r="D35" s="44" t="s">
        <v>4</v>
      </c>
      <c r="E35" s="44" t="s">
        <v>10</v>
      </c>
      <c r="F35" s="44" t="s">
        <v>2</v>
      </c>
      <c r="G35" s="44" t="s">
        <v>7</v>
      </c>
      <c r="H35" s="44" t="s">
        <v>135</v>
      </c>
      <c r="I35" s="44" t="s">
        <v>5</v>
      </c>
      <c r="J35" s="73">
        <f t="shared" si="1"/>
        <v>400000</v>
      </c>
    </row>
    <row r="36" spans="1:10" ht="18.75" x14ac:dyDescent="0.25">
      <c r="A36" s="26" t="s">
        <v>11</v>
      </c>
      <c r="B36" s="43">
        <v>802</v>
      </c>
      <c r="C36" s="44" t="s">
        <v>1</v>
      </c>
      <c r="D36" s="44" t="s">
        <v>4</v>
      </c>
      <c r="E36" s="44" t="s">
        <v>10</v>
      </c>
      <c r="F36" s="44" t="s">
        <v>2</v>
      </c>
      <c r="G36" s="44" t="s">
        <v>7</v>
      </c>
      <c r="H36" s="44" t="s">
        <v>135</v>
      </c>
      <c r="I36" s="44" t="s">
        <v>9</v>
      </c>
      <c r="J36" s="73">
        <v>400000</v>
      </c>
    </row>
    <row r="37" spans="1:10" ht="18.75" x14ac:dyDescent="0.25">
      <c r="A37" s="15" t="s">
        <v>37</v>
      </c>
      <c r="B37" s="43">
        <v>802</v>
      </c>
      <c r="C37" s="44" t="s">
        <v>1</v>
      </c>
      <c r="D37" s="44" t="s">
        <v>35</v>
      </c>
      <c r="E37" s="44" t="s">
        <v>7</v>
      </c>
      <c r="F37" s="44" t="s">
        <v>2</v>
      </c>
      <c r="G37" s="44" t="s">
        <v>7</v>
      </c>
      <c r="H37" s="44" t="s">
        <v>6</v>
      </c>
      <c r="I37" s="44" t="s">
        <v>5</v>
      </c>
      <c r="J37" s="73">
        <f>J38+J41</f>
        <v>900000</v>
      </c>
    </row>
    <row r="38" spans="1:10" ht="56.25" x14ac:dyDescent="0.25">
      <c r="A38" s="15" t="s">
        <v>120</v>
      </c>
      <c r="B38" s="43">
        <v>802</v>
      </c>
      <c r="C38" s="44" t="s">
        <v>1</v>
      </c>
      <c r="D38" s="44" t="s">
        <v>35</v>
      </c>
      <c r="E38" s="44" t="s">
        <v>76</v>
      </c>
      <c r="F38" s="44" t="s">
        <v>2</v>
      </c>
      <c r="G38" s="44" t="s">
        <v>7</v>
      </c>
      <c r="H38" s="44" t="s">
        <v>6</v>
      </c>
      <c r="I38" s="44" t="s">
        <v>5</v>
      </c>
      <c r="J38" s="45">
        <f t="shared" ref="J38:J39" si="2">J39</f>
        <v>850000</v>
      </c>
    </row>
    <row r="39" spans="1:10" ht="57.75" customHeight="1" x14ac:dyDescent="0.25">
      <c r="A39" s="20" t="s">
        <v>136</v>
      </c>
      <c r="B39" s="43">
        <v>802</v>
      </c>
      <c r="C39" s="44" t="s">
        <v>1</v>
      </c>
      <c r="D39" s="44" t="s">
        <v>35</v>
      </c>
      <c r="E39" s="44" t="s">
        <v>76</v>
      </c>
      <c r="F39" s="44" t="s">
        <v>2</v>
      </c>
      <c r="G39" s="44" t="s">
        <v>7</v>
      </c>
      <c r="H39" s="44" t="s">
        <v>36</v>
      </c>
      <c r="I39" s="44" t="s">
        <v>5</v>
      </c>
      <c r="J39" s="45">
        <f t="shared" si="2"/>
        <v>850000</v>
      </c>
    </row>
    <row r="40" spans="1:10" ht="40.15" customHeight="1" x14ac:dyDescent="0.25">
      <c r="A40" s="21" t="s">
        <v>137</v>
      </c>
      <c r="B40" s="43">
        <v>802</v>
      </c>
      <c r="C40" s="44" t="s">
        <v>1</v>
      </c>
      <c r="D40" s="44" t="s">
        <v>35</v>
      </c>
      <c r="E40" s="44" t="s">
        <v>76</v>
      </c>
      <c r="F40" s="44" t="s">
        <v>2</v>
      </c>
      <c r="G40" s="44" t="s">
        <v>7</v>
      </c>
      <c r="H40" s="44" t="s">
        <v>36</v>
      </c>
      <c r="I40" s="44" t="s">
        <v>0</v>
      </c>
      <c r="J40" s="45">
        <v>850000</v>
      </c>
    </row>
    <row r="41" spans="1:10" ht="18.75" customHeight="1" x14ac:dyDescent="0.25">
      <c r="A41" s="15" t="s">
        <v>15</v>
      </c>
      <c r="B41" s="43">
        <v>802</v>
      </c>
      <c r="C41" s="44" t="s">
        <v>1</v>
      </c>
      <c r="D41" s="44" t="s">
        <v>35</v>
      </c>
      <c r="E41" s="44" t="s">
        <v>10</v>
      </c>
      <c r="F41" s="44" t="s">
        <v>2</v>
      </c>
      <c r="G41" s="44" t="s">
        <v>7</v>
      </c>
      <c r="H41" s="44" t="s">
        <v>6</v>
      </c>
      <c r="I41" s="44" t="s">
        <v>5</v>
      </c>
      <c r="J41" s="45">
        <f>J42</f>
        <v>50000</v>
      </c>
    </row>
    <row r="42" spans="1:10" ht="39.6" customHeight="1" x14ac:dyDescent="0.25">
      <c r="A42" s="15" t="s">
        <v>138</v>
      </c>
      <c r="B42" s="43">
        <v>802</v>
      </c>
      <c r="C42" s="44" t="s">
        <v>1</v>
      </c>
      <c r="D42" s="44" t="s">
        <v>35</v>
      </c>
      <c r="E42" s="44" t="s">
        <v>10</v>
      </c>
      <c r="F42" s="44" t="s">
        <v>2</v>
      </c>
      <c r="G42" s="44" t="s">
        <v>7</v>
      </c>
      <c r="H42" s="44" t="s">
        <v>139</v>
      </c>
      <c r="I42" s="44" t="s">
        <v>5</v>
      </c>
      <c r="J42" s="45">
        <f t="shared" ref="J42" si="3">J43</f>
        <v>50000</v>
      </c>
    </row>
    <row r="43" spans="1:10" ht="24.75" customHeight="1" x14ac:dyDescent="0.25">
      <c r="A43" s="15" t="s">
        <v>30</v>
      </c>
      <c r="B43" s="43">
        <v>802</v>
      </c>
      <c r="C43" s="44" t="s">
        <v>1</v>
      </c>
      <c r="D43" s="44" t="s">
        <v>35</v>
      </c>
      <c r="E43" s="44" t="s">
        <v>10</v>
      </c>
      <c r="F43" s="44" t="s">
        <v>2</v>
      </c>
      <c r="G43" s="44" t="s">
        <v>7</v>
      </c>
      <c r="H43" s="44" t="s">
        <v>139</v>
      </c>
      <c r="I43" s="44" t="s">
        <v>29</v>
      </c>
      <c r="J43" s="45">
        <v>50000</v>
      </c>
    </row>
    <row r="44" spans="1:10" ht="24" customHeight="1" x14ac:dyDescent="0.25">
      <c r="A44" s="35" t="s">
        <v>49</v>
      </c>
      <c r="B44" s="43">
        <v>802</v>
      </c>
      <c r="C44" s="44" t="s">
        <v>16</v>
      </c>
      <c r="D44" s="44" t="s">
        <v>7</v>
      </c>
      <c r="E44" s="44" t="s">
        <v>7</v>
      </c>
      <c r="F44" s="44" t="s">
        <v>2</v>
      </c>
      <c r="G44" s="44" t="s">
        <v>7</v>
      </c>
      <c r="H44" s="44" t="s">
        <v>6</v>
      </c>
      <c r="I44" s="44" t="s">
        <v>5</v>
      </c>
      <c r="J44" s="45">
        <f t="shared" ref="J44:J46" si="4">J45</f>
        <v>1344750</v>
      </c>
    </row>
    <row r="45" spans="1:10" ht="23.25" customHeight="1" x14ac:dyDescent="0.25">
      <c r="A45" s="22" t="s">
        <v>48</v>
      </c>
      <c r="B45" s="43">
        <v>802</v>
      </c>
      <c r="C45" s="47" t="s">
        <v>16</v>
      </c>
      <c r="D45" s="47" t="s">
        <v>32</v>
      </c>
      <c r="E45" s="47" t="s">
        <v>7</v>
      </c>
      <c r="F45" s="47" t="s">
        <v>2</v>
      </c>
      <c r="G45" s="47" t="s">
        <v>7</v>
      </c>
      <c r="H45" s="47" t="s">
        <v>6</v>
      </c>
      <c r="I45" s="47" t="s">
        <v>5</v>
      </c>
      <c r="J45" s="45">
        <f t="shared" si="4"/>
        <v>1344750</v>
      </c>
    </row>
    <row r="46" spans="1:10" ht="58.5" customHeight="1" x14ac:dyDescent="0.25">
      <c r="A46" s="75" t="s">
        <v>152</v>
      </c>
      <c r="B46" s="43">
        <v>802</v>
      </c>
      <c r="C46" s="47" t="s">
        <v>16</v>
      </c>
      <c r="D46" s="47" t="s">
        <v>32</v>
      </c>
      <c r="E46" s="47" t="s">
        <v>151</v>
      </c>
      <c r="F46" s="47" t="s">
        <v>2</v>
      </c>
      <c r="G46" s="47" t="s">
        <v>7</v>
      </c>
      <c r="H46" s="47" t="s">
        <v>6</v>
      </c>
      <c r="I46" s="47" t="s">
        <v>5</v>
      </c>
      <c r="J46" s="45">
        <f t="shared" si="4"/>
        <v>1344750</v>
      </c>
    </row>
    <row r="47" spans="1:10" ht="41.25" customHeight="1" x14ac:dyDescent="0.25">
      <c r="A47" s="22" t="s">
        <v>47</v>
      </c>
      <c r="B47" s="43">
        <v>802</v>
      </c>
      <c r="C47" s="47" t="s">
        <v>16</v>
      </c>
      <c r="D47" s="47" t="s">
        <v>32</v>
      </c>
      <c r="E47" s="47" t="s">
        <v>151</v>
      </c>
      <c r="F47" s="47" t="s">
        <v>2</v>
      </c>
      <c r="G47" s="47" t="s">
        <v>7</v>
      </c>
      <c r="H47" s="47" t="s">
        <v>46</v>
      </c>
      <c r="I47" s="47" t="s">
        <v>5</v>
      </c>
      <c r="J47" s="45">
        <f>J48+J49</f>
        <v>1344750</v>
      </c>
    </row>
    <row r="48" spans="1:10" ht="63" customHeight="1" x14ac:dyDescent="0.25">
      <c r="A48" s="22" t="s">
        <v>14</v>
      </c>
      <c r="B48" s="43">
        <v>802</v>
      </c>
      <c r="C48" s="47" t="s">
        <v>16</v>
      </c>
      <c r="D48" s="47" t="s">
        <v>32</v>
      </c>
      <c r="E48" s="47" t="s">
        <v>151</v>
      </c>
      <c r="F48" s="47" t="s">
        <v>2</v>
      </c>
      <c r="G48" s="47" t="s">
        <v>7</v>
      </c>
      <c r="H48" s="47" t="s">
        <v>46</v>
      </c>
      <c r="I48" s="47" t="s">
        <v>13</v>
      </c>
      <c r="J48" s="45">
        <v>1278794</v>
      </c>
    </row>
    <row r="49" spans="1:10" ht="39" customHeight="1" x14ac:dyDescent="0.25">
      <c r="A49" s="22" t="s">
        <v>137</v>
      </c>
      <c r="B49" s="43">
        <v>802</v>
      </c>
      <c r="C49" s="47" t="s">
        <v>16</v>
      </c>
      <c r="D49" s="47" t="s">
        <v>32</v>
      </c>
      <c r="E49" s="47" t="s">
        <v>151</v>
      </c>
      <c r="F49" s="47" t="s">
        <v>2</v>
      </c>
      <c r="G49" s="47" t="s">
        <v>7</v>
      </c>
      <c r="H49" s="47" t="s">
        <v>46</v>
      </c>
      <c r="I49" s="47" t="s">
        <v>0</v>
      </c>
      <c r="J49" s="45">
        <v>65956</v>
      </c>
    </row>
    <row r="50" spans="1:10" s="30" customFormat="1" ht="37.5" x14ac:dyDescent="0.25">
      <c r="A50" s="32" t="s">
        <v>52</v>
      </c>
      <c r="B50" s="38">
        <v>802</v>
      </c>
      <c r="C50" s="41" t="s">
        <v>32</v>
      </c>
      <c r="D50" s="41" t="s">
        <v>7</v>
      </c>
      <c r="E50" s="41" t="s">
        <v>7</v>
      </c>
      <c r="F50" s="41" t="s">
        <v>2</v>
      </c>
      <c r="G50" s="41" t="s">
        <v>7</v>
      </c>
      <c r="H50" s="41" t="s">
        <v>6</v>
      </c>
      <c r="I50" s="41" t="s">
        <v>5</v>
      </c>
      <c r="J50" s="42">
        <f>+J55+J53</f>
        <v>3309447.1</v>
      </c>
    </row>
    <row r="51" spans="1:10" s="30" customFormat="1" ht="18.75" x14ac:dyDescent="0.25">
      <c r="A51" s="32" t="s">
        <v>168</v>
      </c>
      <c r="B51" s="38">
        <v>802</v>
      </c>
      <c r="C51" s="41" t="s">
        <v>32</v>
      </c>
      <c r="D51" s="41" t="s">
        <v>19</v>
      </c>
      <c r="E51" s="41" t="s">
        <v>7</v>
      </c>
      <c r="F51" s="41" t="s">
        <v>2</v>
      </c>
      <c r="G51" s="41" t="s">
        <v>7</v>
      </c>
      <c r="H51" s="41" t="s">
        <v>6</v>
      </c>
      <c r="I51" s="41" t="s">
        <v>5</v>
      </c>
      <c r="J51" s="42">
        <f>J52</f>
        <v>858447.1</v>
      </c>
    </row>
    <row r="52" spans="1:10" s="30" customFormat="1" ht="56.25" x14ac:dyDescent="0.25">
      <c r="A52" s="15" t="s">
        <v>172</v>
      </c>
      <c r="B52" s="43">
        <v>802</v>
      </c>
      <c r="C52" s="44" t="s">
        <v>32</v>
      </c>
      <c r="D52" s="44" t="s">
        <v>19</v>
      </c>
      <c r="E52" s="44" t="s">
        <v>171</v>
      </c>
      <c r="F52" s="44" t="s">
        <v>2</v>
      </c>
      <c r="G52" s="44" t="s">
        <v>7</v>
      </c>
      <c r="H52" s="44" t="s">
        <v>6</v>
      </c>
      <c r="I52" s="44" t="s">
        <v>5</v>
      </c>
      <c r="J52" s="45">
        <f>J53</f>
        <v>858447.1</v>
      </c>
    </row>
    <row r="53" spans="1:10" s="30" customFormat="1" ht="112.5" x14ac:dyDescent="0.25">
      <c r="A53" s="27" t="s">
        <v>111</v>
      </c>
      <c r="B53" s="43">
        <v>802</v>
      </c>
      <c r="C53" s="44" t="s">
        <v>32</v>
      </c>
      <c r="D53" s="44" t="s">
        <v>19</v>
      </c>
      <c r="E53" s="44" t="s">
        <v>171</v>
      </c>
      <c r="F53" s="44" t="s">
        <v>2</v>
      </c>
      <c r="G53" s="44" t="s">
        <v>7</v>
      </c>
      <c r="H53" s="44" t="s">
        <v>110</v>
      </c>
      <c r="I53" s="44" t="s">
        <v>5</v>
      </c>
      <c r="J53" s="45">
        <f>J54</f>
        <v>858447.1</v>
      </c>
    </row>
    <row r="54" spans="1:10" s="30" customFormat="1" ht="18.75" x14ac:dyDescent="0.25">
      <c r="A54" s="26" t="s">
        <v>112</v>
      </c>
      <c r="B54" s="43">
        <v>802</v>
      </c>
      <c r="C54" s="44" t="s">
        <v>32</v>
      </c>
      <c r="D54" s="44" t="s">
        <v>19</v>
      </c>
      <c r="E54" s="44" t="s">
        <v>171</v>
      </c>
      <c r="F54" s="44" t="s">
        <v>2</v>
      </c>
      <c r="G54" s="44" t="s">
        <v>7</v>
      </c>
      <c r="H54" s="44" t="s">
        <v>110</v>
      </c>
      <c r="I54" s="44" t="s">
        <v>43</v>
      </c>
      <c r="J54" s="45">
        <v>858447.1</v>
      </c>
    </row>
    <row r="55" spans="1:10" ht="61.5" customHeight="1" x14ac:dyDescent="0.25">
      <c r="A55" s="15" t="s">
        <v>169</v>
      </c>
      <c r="B55" s="43">
        <v>802</v>
      </c>
      <c r="C55" s="44" t="s">
        <v>32</v>
      </c>
      <c r="D55" s="44" t="s">
        <v>28</v>
      </c>
      <c r="E55" s="44" t="s">
        <v>7</v>
      </c>
      <c r="F55" s="44" t="s">
        <v>2</v>
      </c>
      <c r="G55" s="44" t="s">
        <v>7</v>
      </c>
      <c r="H55" s="44" t="s">
        <v>6</v>
      </c>
      <c r="I55" s="44" t="s">
        <v>5</v>
      </c>
      <c r="J55" s="45">
        <f>+J56</f>
        <v>2451000</v>
      </c>
    </row>
    <row r="56" spans="1:10" ht="117.75" customHeight="1" x14ac:dyDescent="0.25">
      <c r="A56" s="15" t="s">
        <v>166</v>
      </c>
      <c r="B56" s="43">
        <v>802</v>
      </c>
      <c r="C56" s="44" t="s">
        <v>32</v>
      </c>
      <c r="D56" s="44" t="s">
        <v>28</v>
      </c>
      <c r="E56" s="44" t="s">
        <v>165</v>
      </c>
      <c r="F56" s="44" t="s">
        <v>2</v>
      </c>
      <c r="G56" s="44" t="s">
        <v>7</v>
      </c>
      <c r="H56" s="44" t="s">
        <v>6</v>
      </c>
      <c r="I56" s="44" t="s">
        <v>5</v>
      </c>
      <c r="J56" s="45">
        <f>J57+J59</f>
        <v>2451000</v>
      </c>
    </row>
    <row r="57" spans="1:10" ht="58.15" customHeight="1" x14ac:dyDescent="0.25">
      <c r="A57" s="46" t="s">
        <v>167</v>
      </c>
      <c r="B57" s="43">
        <v>802</v>
      </c>
      <c r="C57" s="44" t="s">
        <v>32</v>
      </c>
      <c r="D57" s="44" t="s">
        <v>28</v>
      </c>
      <c r="E57" s="44" t="s">
        <v>165</v>
      </c>
      <c r="F57" s="44" t="s">
        <v>2</v>
      </c>
      <c r="G57" s="44" t="s">
        <v>7</v>
      </c>
      <c r="H57" s="44" t="s">
        <v>77</v>
      </c>
      <c r="I57" s="44" t="s">
        <v>5</v>
      </c>
      <c r="J57" s="45">
        <f>J58</f>
        <v>1651000</v>
      </c>
    </row>
    <row r="58" spans="1:10" ht="40.15" customHeight="1" x14ac:dyDescent="0.25">
      <c r="A58" s="26" t="s">
        <v>137</v>
      </c>
      <c r="B58" s="43">
        <v>802</v>
      </c>
      <c r="C58" s="44" t="s">
        <v>32</v>
      </c>
      <c r="D58" s="44" t="s">
        <v>28</v>
      </c>
      <c r="E58" s="44" t="s">
        <v>165</v>
      </c>
      <c r="F58" s="44" t="s">
        <v>2</v>
      </c>
      <c r="G58" s="44" t="s">
        <v>7</v>
      </c>
      <c r="H58" s="44" t="s">
        <v>77</v>
      </c>
      <c r="I58" s="44" t="s">
        <v>0</v>
      </c>
      <c r="J58" s="45">
        <v>1651000</v>
      </c>
    </row>
    <row r="59" spans="1:10" ht="61.5" customHeight="1" x14ac:dyDescent="0.25">
      <c r="A59" s="46" t="s">
        <v>180</v>
      </c>
      <c r="B59" s="43">
        <v>802</v>
      </c>
      <c r="C59" s="44" t="s">
        <v>32</v>
      </c>
      <c r="D59" s="44" t="s">
        <v>28</v>
      </c>
      <c r="E59" s="44" t="s">
        <v>165</v>
      </c>
      <c r="F59" s="44" t="s">
        <v>2</v>
      </c>
      <c r="G59" s="44" t="s">
        <v>7</v>
      </c>
      <c r="H59" s="44" t="s">
        <v>179</v>
      </c>
      <c r="I59" s="44" t="s">
        <v>5</v>
      </c>
      <c r="J59" s="45">
        <f>J60</f>
        <v>800000</v>
      </c>
    </row>
    <row r="60" spans="1:10" ht="40.15" customHeight="1" x14ac:dyDescent="0.25">
      <c r="A60" s="26" t="s">
        <v>137</v>
      </c>
      <c r="B60" s="43">
        <v>802</v>
      </c>
      <c r="C60" s="44" t="s">
        <v>32</v>
      </c>
      <c r="D60" s="44" t="s">
        <v>28</v>
      </c>
      <c r="E60" s="44" t="s">
        <v>165</v>
      </c>
      <c r="F60" s="44" t="s">
        <v>2</v>
      </c>
      <c r="G60" s="44" t="s">
        <v>7</v>
      </c>
      <c r="H60" s="44" t="s">
        <v>179</v>
      </c>
      <c r="I60" s="44" t="s">
        <v>0</v>
      </c>
      <c r="J60" s="45">
        <v>800000</v>
      </c>
    </row>
    <row r="61" spans="1:10" s="30" customFormat="1" ht="18.75" x14ac:dyDescent="0.25">
      <c r="A61" s="32" t="s">
        <v>25</v>
      </c>
      <c r="B61" s="38">
        <v>802</v>
      </c>
      <c r="C61" s="41" t="s">
        <v>12</v>
      </c>
      <c r="D61" s="41" t="s">
        <v>7</v>
      </c>
      <c r="E61" s="41" t="s">
        <v>7</v>
      </c>
      <c r="F61" s="41" t="s">
        <v>2</v>
      </c>
      <c r="G61" s="41" t="s">
        <v>7</v>
      </c>
      <c r="H61" s="41" t="s">
        <v>6</v>
      </c>
      <c r="I61" s="41" t="s">
        <v>5</v>
      </c>
      <c r="J61" s="42">
        <f>+J66+J80+J62+J72</f>
        <v>17638334.259999998</v>
      </c>
    </row>
    <row r="62" spans="1:10" ht="18.75" x14ac:dyDescent="0.25">
      <c r="A62" s="34" t="s">
        <v>78</v>
      </c>
      <c r="B62" s="43">
        <v>802</v>
      </c>
      <c r="C62" s="44" t="s">
        <v>12</v>
      </c>
      <c r="D62" s="44" t="s">
        <v>27</v>
      </c>
      <c r="E62" s="44" t="s">
        <v>7</v>
      </c>
      <c r="F62" s="44" t="s">
        <v>2</v>
      </c>
      <c r="G62" s="44" t="s">
        <v>7</v>
      </c>
      <c r="H62" s="44" t="s">
        <v>6</v>
      </c>
      <c r="I62" s="44" t="s">
        <v>5</v>
      </c>
      <c r="J62" s="45">
        <f>J63</f>
        <v>695000</v>
      </c>
    </row>
    <row r="63" spans="1:10" ht="131.25" x14ac:dyDescent="0.25">
      <c r="A63" s="21" t="s">
        <v>166</v>
      </c>
      <c r="B63" s="43">
        <v>802</v>
      </c>
      <c r="C63" s="44" t="s">
        <v>12</v>
      </c>
      <c r="D63" s="44" t="s">
        <v>27</v>
      </c>
      <c r="E63" s="44" t="s">
        <v>165</v>
      </c>
      <c r="F63" s="44" t="s">
        <v>2</v>
      </c>
      <c r="G63" s="44" t="s">
        <v>7</v>
      </c>
      <c r="H63" s="44" t="s">
        <v>6</v>
      </c>
      <c r="I63" s="44" t="s">
        <v>5</v>
      </c>
      <c r="J63" s="45">
        <f t="shared" ref="J63" si="5">J64</f>
        <v>695000</v>
      </c>
    </row>
    <row r="64" spans="1:10" ht="37.5" x14ac:dyDescent="0.25">
      <c r="A64" s="18" t="s">
        <v>79</v>
      </c>
      <c r="B64" s="43">
        <v>802</v>
      </c>
      <c r="C64" s="44" t="s">
        <v>12</v>
      </c>
      <c r="D64" s="44" t="s">
        <v>27</v>
      </c>
      <c r="E64" s="44" t="s">
        <v>165</v>
      </c>
      <c r="F64" s="44" t="s">
        <v>2</v>
      </c>
      <c r="G64" s="44" t="s">
        <v>7</v>
      </c>
      <c r="H64" s="44" t="s">
        <v>80</v>
      </c>
      <c r="I64" s="44" t="s">
        <v>5</v>
      </c>
      <c r="J64" s="45">
        <f>J65</f>
        <v>695000</v>
      </c>
    </row>
    <row r="65" spans="1:10" ht="37.5" x14ac:dyDescent="0.25">
      <c r="A65" s="21" t="s">
        <v>137</v>
      </c>
      <c r="B65" s="43">
        <v>802</v>
      </c>
      <c r="C65" s="44" t="s">
        <v>12</v>
      </c>
      <c r="D65" s="44" t="s">
        <v>27</v>
      </c>
      <c r="E65" s="44" t="s">
        <v>165</v>
      </c>
      <c r="F65" s="44" t="s">
        <v>2</v>
      </c>
      <c r="G65" s="44" t="s">
        <v>7</v>
      </c>
      <c r="H65" s="44" t="s">
        <v>80</v>
      </c>
      <c r="I65" s="44" t="s">
        <v>0</v>
      </c>
      <c r="J65" s="45">
        <v>695000</v>
      </c>
    </row>
    <row r="66" spans="1:10" ht="18.75" x14ac:dyDescent="0.25">
      <c r="A66" s="32" t="s">
        <v>24</v>
      </c>
      <c r="B66" s="38">
        <v>802</v>
      </c>
      <c r="C66" s="41" t="s">
        <v>12</v>
      </c>
      <c r="D66" s="41" t="s">
        <v>23</v>
      </c>
      <c r="E66" s="41" t="s">
        <v>7</v>
      </c>
      <c r="F66" s="41" t="s">
        <v>2</v>
      </c>
      <c r="G66" s="41" t="s">
        <v>7</v>
      </c>
      <c r="H66" s="41" t="s">
        <v>6</v>
      </c>
      <c r="I66" s="41" t="s">
        <v>5</v>
      </c>
      <c r="J66" s="42">
        <f>J67</f>
        <v>1700000</v>
      </c>
    </row>
    <row r="67" spans="1:10" ht="37.5" customHeight="1" x14ac:dyDescent="0.25">
      <c r="A67" s="15" t="s">
        <v>124</v>
      </c>
      <c r="B67" s="43">
        <v>802</v>
      </c>
      <c r="C67" s="44" t="s">
        <v>12</v>
      </c>
      <c r="D67" s="44" t="s">
        <v>23</v>
      </c>
      <c r="E67" s="44" t="s">
        <v>125</v>
      </c>
      <c r="F67" s="44" t="s">
        <v>2</v>
      </c>
      <c r="G67" s="44" t="s">
        <v>7</v>
      </c>
      <c r="H67" s="44" t="s">
        <v>6</v>
      </c>
      <c r="I67" s="44" t="s">
        <v>5</v>
      </c>
      <c r="J67" s="45">
        <f>J68+J70</f>
        <v>1700000</v>
      </c>
    </row>
    <row r="68" spans="1:10" ht="55.15" customHeight="1" x14ac:dyDescent="0.25">
      <c r="A68" s="26" t="s">
        <v>158</v>
      </c>
      <c r="B68" s="43">
        <v>802</v>
      </c>
      <c r="C68" s="44" t="s">
        <v>12</v>
      </c>
      <c r="D68" s="44" t="s">
        <v>23</v>
      </c>
      <c r="E68" s="44" t="s">
        <v>125</v>
      </c>
      <c r="F68" s="44" t="s">
        <v>2</v>
      </c>
      <c r="G68" s="44" t="s">
        <v>7</v>
      </c>
      <c r="H68" s="44" t="s">
        <v>157</v>
      </c>
      <c r="I68" s="44" t="s">
        <v>5</v>
      </c>
      <c r="J68" s="45">
        <f>J69</f>
        <v>1500000</v>
      </c>
    </row>
    <row r="69" spans="1:10" ht="37.5" x14ac:dyDescent="0.25">
      <c r="A69" s="26" t="s">
        <v>137</v>
      </c>
      <c r="B69" s="43">
        <v>802</v>
      </c>
      <c r="C69" s="44" t="s">
        <v>12</v>
      </c>
      <c r="D69" s="44" t="s">
        <v>23</v>
      </c>
      <c r="E69" s="44" t="s">
        <v>125</v>
      </c>
      <c r="F69" s="44" t="s">
        <v>2</v>
      </c>
      <c r="G69" s="44" t="s">
        <v>7</v>
      </c>
      <c r="H69" s="44" t="s">
        <v>157</v>
      </c>
      <c r="I69" s="44" t="s">
        <v>0</v>
      </c>
      <c r="J69" s="45">
        <v>1500000</v>
      </c>
    </row>
    <row r="70" spans="1:10" ht="75.599999999999994" customHeight="1" x14ac:dyDescent="0.25">
      <c r="A70" s="26" t="s">
        <v>141</v>
      </c>
      <c r="B70" s="43">
        <v>802</v>
      </c>
      <c r="C70" s="44" t="s">
        <v>12</v>
      </c>
      <c r="D70" s="44" t="s">
        <v>23</v>
      </c>
      <c r="E70" s="44" t="s">
        <v>125</v>
      </c>
      <c r="F70" s="44" t="s">
        <v>2</v>
      </c>
      <c r="G70" s="44" t="s">
        <v>7</v>
      </c>
      <c r="H70" s="44" t="s">
        <v>140</v>
      </c>
      <c r="I70" s="44" t="s">
        <v>5</v>
      </c>
      <c r="J70" s="45">
        <f>J71</f>
        <v>200000</v>
      </c>
    </row>
    <row r="71" spans="1:10" ht="21" customHeight="1" x14ac:dyDescent="0.25">
      <c r="A71" s="26" t="s">
        <v>11</v>
      </c>
      <c r="B71" s="43">
        <v>802</v>
      </c>
      <c r="C71" s="44" t="s">
        <v>12</v>
      </c>
      <c r="D71" s="44" t="s">
        <v>23</v>
      </c>
      <c r="E71" s="44" t="s">
        <v>125</v>
      </c>
      <c r="F71" s="44" t="s">
        <v>2</v>
      </c>
      <c r="G71" s="44" t="s">
        <v>7</v>
      </c>
      <c r="H71" s="44" t="s">
        <v>140</v>
      </c>
      <c r="I71" s="44" t="s">
        <v>9</v>
      </c>
      <c r="J71" s="45">
        <v>200000</v>
      </c>
    </row>
    <row r="72" spans="1:10" ht="18.75" x14ac:dyDescent="0.25">
      <c r="A72" s="35" t="s">
        <v>22</v>
      </c>
      <c r="B72" s="43">
        <v>802</v>
      </c>
      <c r="C72" s="47" t="s">
        <v>12</v>
      </c>
      <c r="D72" s="47" t="s">
        <v>19</v>
      </c>
      <c r="E72" s="47" t="s">
        <v>7</v>
      </c>
      <c r="F72" s="47" t="s">
        <v>2</v>
      </c>
      <c r="G72" s="47" t="s">
        <v>7</v>
      </c>
      <c r="H72" s="47" t="s">
        <v>6</v>
      </c>
      <c r="I72" s="47" t="s">
        <v>5</v>
      </c>
      <c r="J72" s="45">
        <f>J73</f>
        <v>15113334.26</v>
      </c>
    </row>
    <row r="73" spans="1:10" ht="39" customHeight="1" x14ac:dyDescent="0.25">
      <c r="A73" s="35" t="s">
        <v>121</v>
      </c>
      <c r="B73" s="43">
        <v>802</v>
      </c>
      <c r="C73" s="47" t="s">
        <v>12</v>
      </c>
      <c r="D73" s="47" t="s">
        <v>19</v>
      </c>
      <c r="E73" s="47" t="s">
        <v>81</v>
      </c>
      <c r="F73" s="47" t="s">
        <v>2</v>
      </c>
      <c r="G73" s="47" t="s">
        <v>7</v>
      </c>
      <c r="H73" s="47" t="s">
        <v>6</v>
      </c>
      <c r="I73" s="47" t="s">
        <v>5</v>
      </c>
      <c r="J73" s="45">
        <f>J75+J77+J79</f>
        <v>15113334.26</v>
      </c>
    </row>
    <row r="74" spans="1:10" ht="34.5" customHeight="1" x14ac:dyDescent="0.25">
      <c r="A74" s="18" t="s">
        <v>82</v>
      </c>
      <c r="B74" s="43">
        <v>802</v>
      </c>
      <c r="C74" s="47" t="s">
        <v>12</v>
      </c>
      <c r="D74" s="47" t="s">
        <v>19</v>
      </c>
      <c r="E74" s="47" t="s">
        <v>81</v>
      </c>
      <c r="F74" s="47" t="s">
        <v>2</v>
      </c>
      <c r="G74" s="47" t="s">
        <v>7</v>
      </c>
      <c r="H74" s="47" t="s">
        <v>21</v>
      </c>
      <c r="I74" s="47" t="s">
        <v>5</v>
      </c>
      <c r="J74" s="45">
        <f>J75</f>
        <v>6485469</v>
      </c>
    </row>
    <row r="75" spans="1:10" ht="39" customHeight="1" x14ac:dyDescent="0.25">
      <c r="A75" s="22" t="s">
        <v>137</v>
      </c>
      <c r="B75" s="43">
        <v>802</v>
      </c>
      <c r="C75" s="47" t="s">
        <v>12</v>
      </c>
      <c r="D75" s="47" t="s">
        <v>19</v>
      </c>
      <c r="E75" s="47" t="s">
        <v>81</v>
      </c>
      <c r="F75" s="47" t="s">
        <v>2</v>
      </c>
      <c r="G75" s="47" t="s">
        <v>7</v>
      </c>
      <c r="H75" s="47" t="s">
        <v>21</v>
      </c>
      <c r="I75" s="47" t="s">
        <v>0</v>
      </c>
      <c r="J75" s="45">
        <v>6485469</v>
      </c>
    </row>
    <row r="76" spans="1:10" ht="37.5" x14ac:dyDescent="0.25">
      <c r="A76" s="22" t="s">
        <v>83</v>
      </c>
      <c r="B76" s="43">
        <v>802</v>
      </c>
      <c r="C76" s="47" t="s">
        <v>12</v>
      </c>
      <c r="D76" s="47" t="s">
        <v>19</v>
      </c>
      <c r="E76" s="47" t="s">
        <v>81</v>
      </c>
      <c r="F76" s="47" t="s">
        <v>2</v>
      </c>
      <c r="G76" s="47" t="s">
        <v>7</v>
      </c>
      <c r="H76" s="44" t="s">
        <v>142</v>
      </c>
      <c r="I76" s="47" t="s">
        <v>5</v>
      </c>
      <c r="J76" s="45">
        <f>J77</f>
        <v>5627865.2599999998</v>
      </c>
    </row>
    <row r="77" spans="1:10" ht="38.25" customHeight="1" x14ac:dyDescent="0.25">
      <c r="A77" s="22" t="s">
        <v>20</v>
      </c>
      <c r="B77" s="43">
        <v>802</v>
      </c>
      <c r="C77" s="47" t="s">
        <v>12</v>
      </c>
      <c r="D77" s="47" t="s">
        <v>19</v>
      </c>
      <c r="E77" s="47" t="s">
        <v>81</v>
      </c>
      <c r="F77" s="47" t="s">
        <v>2</v>
      </c>
      <c r="G77" s="47" t="s">
        <v>7</v>
      </c>
      <c r="H77" s="44" t="s">
        <v>142</v>
      </c>
      <c r="I77" s="47" t="s">
        <v>0</v>
      </c>
      <c r="J77" s="45">
        <v>5627865.2599999998</v>
      </c>
    </row>
    <row r="78" spans="1:10" ht="37.5" x14ac:dyDescent="0.25">
      <c r="A78" s="22" t="s">
        <v>71</v>
      </c>
      <c r="B78" s="43">
        <v>802</v>
      </c>
      <c r="C78" s="47" t="s">
        <v>12</v>
      </c>
      <c r="D78" s="47" t="s">
        <v>19</v>
      </c>
      <c r="E78" s="47" t="s">
        <v>81</v>
      </c>
      <c r="F78" s="47" t="s">
        <v>2</v>
      </c>
      <c r="G78" s="47" t="s">
        <v>7</v>
      </c>
      <c r="H78" s="44" t="s">
        <v>143</v>
      </c>
      <c r="I78" s="47" t="s">
        <v>5</v>
      </c>
      <c r="J78" s="45">
        <f>J79</f>
        <v>3000000</v>
      </c>
    </row>
    <row r="79" spans="1:10" ht="43.5" customHeight="1" x14ac:dyDescent="0.25">
      <c r="A79" s="22" t="s">
        <v>20</v>
      </c>
      <c r="B79" s="43">
        <v>802</v>
      </c>
      <c r="C79" s="47" t="s">
        <v>12</v>
      </c>
      <c r="D79" s="47" t="s">
        <v>19</v>
      </c>
      <c r="E79" s="47" t="s">
        <v>81</v>
      </c>
      <c r="F79" s="47" t="s">
        <v>2</v>
      </c>
      <c r="G79" s="47" t="s">
        <v>7</v>
      </c>
      <c r="H79" s="44" t="s">
        <v>143</v>
      </c>
      <c r="I79" s="47" t="s">
        <v>0</v>
      </c>
      <c r="J79" s="45">
        <v>3000000</v>
      </c>
    </row>
    <row r="80" spans="1:10" ht="25.5" customHeight="1" x14ac:dyDescent="0.25">
      <c r="A80" s="36" t="s">
        <v>50</v>
      </c>
      <c r="B80" s="43">
        <v>802</v>
      </c>
      <c r="C80" s="44" t="s">
        <v>12</v>
      </c>
      <c r="D80" s="44" t="s">
        <v>45</v>
      </c>
      <c r="E80" s="44" t="s">
        <v>7</v>
      </c>
      <c r="F80" s="44" t="s">
        <v>2</v>
      </c>
      <c r="G80" s="44" t="s">
        <v>7</v>
      </c>
      <c r="H80" s="44" t="s">
        <v>6</v>
      </c>
      <c r="I80" s="44" t="s">
        <v>5</v>
      </c>
      <c r="J80" s="45">
        <f>J81</f>
        <v>130000</v>
      </c>
    </row>
    <row r="81" spans="1:10" ht="56.25" x14ac:dyDescent="0.25">
      <c r="A81" s="21" t="s">
        <v>172</v>
      </c>
      <c r="B81" s="43">
        <v>802</v>
      </c>
      <c r="C81" s="44" t="s">
        <v>12</v>
      </c>
      <c r="D81" s="44" t="s">
        <v>45</v>
      </c>
      <c r="E81" s="44" t="s">
        <v>171</v>
      </c>
      <c r="F81" s="44" t="s">
        <v>2</v>
      </c>
      <c r="G81" s="44" t="s">
        <v>7</v>
      </c>
      <c r="H81" s="44" t="s">
        <v>6</v>
      </c>
      <c r="I81" s="44" t="s">
        <v>5</v>
      </c>
      <c r="J81" s="45">
        <f>J83+J85</f>
        <v>130000</v>
      </c>
    </row>
    <row r="82" spans="1:10" ht="75" x14ac:dyDescent="0.25">
      <c r="A82" s="27" t="s">
        <v>113</v>
      </c>
      <c r="B82" s="43">
        <v>802</v>
      </c>
      <c r="C82" s="44" t="s">
        <v>12</v>
      </c>
      <c r="D82" s="44" t="s">
        <v>45</v>
      </c>
      <c r="E82" s="44" t="s">
        <v>171</v>
      </c>
      <c r="F82" s="44" t="s">
        <v>2</v>
      </c>
      <c r="G82" s="44" t="s">
        <v>7</v>
      </c>
      <c r="H82" s="44" t="s">
        <v>114</v>
      </c>
      <c r="I82" s="44" t="s">
        <v>5</v>
      </c>
      <c r="J82" s="45">
        <f>J83</f>
        <v>30000</v>
      </c>
    </row>
    <row r="83" spans="1:10" ht="18.75" x14ac:dyDescent="0.25">
      <c r="A83" s="22" t="s">
        <v>44</v>
      </c>
      <c r="B83" s="43">
        <v>802</v>
      </c>
      <c r="C83" s="44" t="s">
        <v>12</v>
      </c>
      <c r="D83" s="44" t="s">
        <v>45</v>
      </c>
      <c r="E83" s="44" t="s">
        <v>171</v>
      </c>
      <c r="F83" s="44" t="s">
        <v>2</v>
      </c>
      <c r="G83" s="44" t="s">
        <v>7</v>
      </c>
      <c r="H83" s="44" t="s">
        <v>114</v>
      </c>
      <c r="I83" s="44" t="s">
        <v>43</v>
      </c>
      <c r="J83" s="45">
        <v>30000</v>
      </c>
    </row>
    <row r="84" spans="1:10" ht="100.5" customHeight="1" x14ac:dyDescent="0.25">
      <c r="A84" s="27" t="s">
        <v>116</v>
      </c>
      <c r="B84" s="43">
        <v>802</v>
      </c>
      <c r="C84" s="44" t="s">
        <v>12</v>
      </c>
      <c r="D84" s="44" t="s">
        <v>45</v>
      </c>
      <c r="E84" s="44" t="s">
        <v>171</v>
      </c>
      <c r="F84" s="44" t="s">
        <v>2</v>
      </c>
      <c r="G84" s="44" t="s">
        <v>7</v>
      </c>
      <c r="H84" s="44" t="s">
        <v>115</v>
      </c>
      <c r="I84" s="44" t="s">
        <v>5</v>
      </c>
      <c r="J84" s="45">
        <f>J85</f>
        <v>100000</v>
      </c>
    </row>
    <row r="85" spans="1:10" ht="18.75" x14ac:dyDescent="0.25">
      <c r="A85" s="22" t="s">
        <v>44</v>
      </c>
      <c r="B85" s="43">
        <v>802</v>
      </c>
      <c r="C85" s="44" t="s">
        <v>12</v>
      </c>
      <c r="D85" s="44" t="s">
        <v>45</v>
      </c>
      <c r="E85" s="44" t="s">
        <v>171</v>
      </c>
      <c r="F85" s="44" t="s">
        <v>2</v>
      </c>
      <c r="G85" s="44" t="s">
        <v>7</v>
      </c>
      <c r="H85" s="44" t="s">
        <v>115</v>
      </c>
      <c r="I85" s="44" t="s">
        <v>43</v>
      </c>
      <c r="J85" s="45">
        <v>100000</v>
      </c>
    </row>
    <row r="86" spans="1:10" ht="18.75" x14ac:dyDescent="0.25">
      <c r="A86" s="32" t="s">
        <v>18</v>
      </c>
      <c r="B86" s="38">
        <v>802</v>
      </c>
      <c r="C86" s="41" t="s">
        <v>3</v>
      </c>
      <c r="D86" s="41" t="s">
        <v>7</v>
      </c>
      <c r="E86" s="41" t="s">
        <v>7</v>
      </c>
      <c r="F86" s="41" t="s">
        <v>2</v>
      </c>
      <c r="G86" s="41" t="s">
        <v>7</v>
      </c>
      <c r="H86" s="41" t="s">
        <v>6</v>
      </c>
      <c r="I86" s="41" t="s">
        <v>5</v>
      </c>
      <c r="J86" s="42">
        <f>+J87+J93+J97</f>
        <v>20770126.809999999</v>
      </c>
    </row>
    <row r="87" spans="1:10" ht="18.75" x14ac:dyDescent="0.25">
      <c r="A87" s="36" t="s">
        <v>84</v>
      </c>
      <c r="B87" s="43">
        <v>802</v>
      </c>
      <c r="C87" s="44" t="s">
        <v>3</v>
      </c>
      <c r="D87" s="47" t="s">
        <v>1</v>
      </c>
      <c r="E87" s="47" t="s">
        <v>7</v>
      </c>
      <c r="F87" s="47" t="s">
        <v>2</v>
      </c>
      <c r="G87" s="47" t="s">
        <v>7</v>
      </c>
      <c r="H87" s="47" t="s">
        <v>6</v>
      </c>
      <c r="I87" s="47" t="s">
        <v>5</v>
      </c>
      <c r="J87" s="45">
        <f>J88</f>
        <v>3965375</v>
      </c>
    </row>
    <row r="88" spans="1:10" ht="56.25" x14ac:dyDescent="0.25">
      <c r="A88" s="22" t="s">
        <v>126</v>
      </c>
      <c r="B88" s="43">
        <v>802</v>
      </c>
      <c r="C88" s="44" t="s">
        <v>3</v>
      </c>
      <c r="D88" s="47" t="s">
        <v>1</v>
      </c>
      <c r="E88" s="47" t="s">
        <v>127</v>
      </c>
      <c r="F88" s="47" t="s">
        <v>2</v>
      </c>
      <c r="G88" s="47" t="s">
        <v>7</v>
      </c>
      <c r="H88" s="47" t="s">
        <v>6</v>
      </c>
      <c r="I88" s="47" t="s">
        <v>5</v>
      </c>
      <c r="J88" s="45">
        <f>J90+J92</f>
        <v>3965375</v>
      </c>
    </row>
    <row r="89" spans="1:10" ht="21.75" customHeight="1" x14ac:dyDescent="0.25">
      <c r="A89" s="18" t="s">
        <v>85</v>
      </c>
      <c r="B89" s="43">
        <v>802</v>
      </c>
      <c r="C89" s="44" t="s">
        <v>3</v>
      </c>
      <c r="D89" s="47" t="s">
        <v>1</v>
      </c>
      <c r="E89" s="47" t="s">
        <v>127</v>
      </c>
      <c r="F89" s="47" t="s">
        <v>2</v>
      </c>
      <c r="G89" s="47" t="s">
        <v>7</v>
      </c>
      <c r="H89" s="47" t="s">
        <v>88</v>
      </c>
      <c r="I89" s="47" t="s">
        <v>5</v>
      </c>
      <c r="J89" s="45">
        <f>J90</f>
        <v>2915375</v>
      </c>
    </row>
    <row r="90" spans="1:10" ht="36.6" customHeight="1" x14ac:dyDescent="0.25">
      <c r="A90" s="22" t="s">
        <v>137</v>
      </c>
      <c r="B90" s="43">
        <v>802</v>
      </c>
      <c r="C90" s="44" t="s">
        <v>3</v>
      </c>
      <c r="D90" s="47" t="s">
        <v>1</v>
      </c>
      <c r="E90" s="47" t="s">
        <v>127</v>
      </c>
      <c r="F90" s="47" t="s">
        <v>2</v>
      </c>
      <c r="G90" s="47" t="s">
        <v>7</v>
      </c>
      <c r="H90" s="47" t="s">
        <v>88</v>
      </c>
      <c r="I90" s="47" t="s">
        <v>0</v>
      </c>
      <c r="J90" s="45">
        <f>590000+2325375</f>
        <v>2915375</v>
      </c>
    </row>
    <row r="91" spans="1:10" ht="22.5" customHeight="1" x14ac:dyDescent="0.25">
      <c r="A91" s="22" t="s">
        <v>86</v>
      </c>
      <c r="B91" s="43">
        <v>802</v>
      </c>
      <c r="C91" s="44" t="s">
        <v>3</v>
      </c>
      <c r="D91" s="47" t="s">
        <v>1</v>
      </c>
      <c r="E91" s="47" t="s">
        <v>127</v>
      </c>
      <c r="F91" s="47" t="s">
        <v>2</v>
      </c>
      <c r="G91" s="47" t="s">
        <v>7</v>
      </c>
      <c r="H91" s="47" t="s">
        <v>89</v>
      </c>
      <c r="I91" s="47" t="s">
        <v>5</v>
      </c>
      <c r="J91" s="45">
        <f>J92</f>
        <v>1050000</v>
      </c>
    </row>
    <row r="92" spans="1:10" ht="21" customHeight="1" x14ac:dyDescent="0.25">
      <c r="A92" s="22" t="s">
        <v>137</v>
      </c>
      <c r="B92" s="43">
        <v>802</v>
      </c>
      <c r="C92" s="44" t="s">
        <v>3</v>
      </c>
      <c r="D92" s="47" t="s">
        <v>1</v>
      </c>
      <c r="E92" s="47" t="s">
        <v>127</v>
      </c>
      <c r="F92" s="47" t="s">
        <v>2</v>
      </c>
      <c r="G92" s="47" t="s">
        <v>7</v>
      </c>
      <c r="H92" s="47" t="s">
        <v>89</v>
      </c>
      <c r="I92" s="47" t="s">
        <v>0</v>
      </c>
      <c r="J92" s="45">
        <v>1050000</v>
      </c>
    </row>
    <row r="93" spans="1:10" ht="18.75" x14ac:dyDescent="0.25">
      <c r="A93" s="35" t="s">
        <v>17</v>
      </c>
      <c r="B93" s="43">
        <v>802</v>
      </c>
      <c r="C93" s="44" t="s">
        <v>3</v>
      </c>
      <c r="D93" s="47" t="s">
        <v>16</v>
      </c>
      <c r="E93" s="47" t="s">
        <v>7</v>
      </c>
      <c r="F93" s="47" t="s">
        <v>2</v>
      </c>
      <c r="G93" s="47" t="s">
        <v>7</v>
      </c>
      <c r="H93" s="47" t="s">
        <v>6</v>
      </c>
      <c r="I93" s="47" t="s">
        <v>5</v>
      </c>
      <c r="J93" s="45">
        <f t="shared" ref="J93:J95" si="6">J94</f>
        <v>3115000</v>
      </c>
    </row>
    <row r="94" spans="1:10" ht="56.25" x14ac:dyDescent="0.25">
      <c r="A94" s="22" t="s">
        <v>126</v>
      </c>
      <c r="B94" s="43">
        <v>802</v>
      </c>
      <c r="C94" s="44" t="s">
        <v>3</v>
      </c>
      <c r="D94" s="47" t="s">
        <v>16</v>
      </c>
      <c r="E94" s="47" t="s">
        <v>127</v>
      </c>
      <c r="F94" s="47" t="s">
        <v>2</v>
      </c>
      <c r="G94" s="47" t="s">
        <v>7</v>
      </c>
      <c r="H94" s="47" t="s">
        <v>6</v>
      </c>
      <c r="I94" s="47" t="s">
        <v>5</v>
      </c>
      <c r="J94" s="45">
        <f t="shared" si="6"/>
        <v>3115000</v>
      </c>
    </row>
    <row r="95" spans="1:10" ht="18.75" x14ac:dyDescent="0.25">
      <c r="A95" s="22" t="s">
        <v>87</v>
      </c>
      <c r="B95" s="43">
        <v>802</v>
      </c>
      <c r="C95" s="44" t="s">
        <v>3</v>
      </c>
      <c r="D95" s="47" t="s">
        <v>16</v>
      </c>
      <c r="E95" s="47" t="s">
        <v>127</v>
      </c>
      <c r="F95" s="47" t="s">
        <v>2</v>
      </c>
      <c r="G95" s="47" t="s">
        <v>7</v>
      </c>
      <c r="H95" s="47" t="s">
        <v>90</v>
      </c>
      <c r="I95" s="47" t="s">
        <v>5</v>
      </c>
      <c r="J95" s="45">
        <f t="shared" si="6"/>
        <v>3115000</v>
      </c>
    </row>
    <row r="96" spans="1:10" ht="43.5" customHeight="1" x14ac:dyDescent="0.25">
      <c r="A96" s="22" t="s">
        <v>137</v>
      </c>
      <c r="B96" s="43">
        <v>802</v>
      </c>
      <c r="C96" s="44" t="s">
        <v>3</v>
      </c>
      <c r="D96" s="47" t="s">
        <v>16</v>
      </c>
      <c r="E96" s="47" t="s">
        <v>127</v>
      </c>
      <c r="F96" s="47" t="s">
        <v>2</v>
      </c>
      <c r="G96" s="47" t="s">
        <v>7</v>
      </c>
      <c r="H96" s="47" t="s">
        <v>90</v>
      </c>
      <c r="I96" s="47" t="s">
        <v>0</v>
      </c>
      <c r="J96" s="45">
        <v>3115000</v>
      </c>
    </row>
    <row r="97" spans="1:10" ht="18.75" x14ac:dyDescent="0.25">
      <c r="A97" s="37" t="s">
        <v>91</v>
      </c>
      <c r="B97" s="48" t="s">
        <v>98</v>
      </c>
      <c r="C97" s="48" t="s">
        <v>3</v>
      </c>
      <c r="D97" s="48" t="s">
        <v>32</v>
      </c>
      <c r="E97" s="48" t="s">
        <v>7</v>
      </c>
      <c r="F97" s="48" t="s">
        <v>2</v>
      </c>
      <c r="G97" s="48" t="s">
        <v>7</v>
      </c>
      <c r="H97" s="48" t="s">
        <v>6</v>
      </c>
      <c r="I97" s="48" t="s">
        <v>5</v>
      </c>
      <c r="J97" s="49">
        <f>J98+J104+J101</f>
        <v>13689751.809999999</v>
      </c>
    </row>
    <row r="98" spans="1:10" ht="58.9" customHeight="1" x14ac:dyDescent="0.25">
      <c r="A98" s="18" t="s">
        <v>122</v>
      </c>
      <c r="B98" s="47" t="s">
        <v>98</v>
      </c>
      <c r="C98" s="47" t="s">
        <v>3</v>
      </c>
      <c r="D98" s="47" t="s">
        <v>32</v>
      </c>
      <c r="E98" s="47" t="s">
        <v>92</v>
      </c>
      <c r="F98" s="47" t="s">
        <v>2</v>
      </c>
      <c r="G98" s="47" t="s">
        <v>7</v>
      </c>
      <c r="H98" s="47" t="s">
        <v>6</v>
      </c>
      <c r="I98" s="47" t="s">
        <v>5</v>
      </c>
      <c r="J98" s="50">
        <f t="shared" ref="J98:J99" si="7">J99</f>
        <v>6310000</v>
      </c>
    </row>
    <row r="99" spans="1:10" ht="18.75" x14ac:dyDescent="0.25">
      <c r="A99" s="18" t="s">
        <v>93</v>
      </c>
      <c r="B99" s="47" t="s">
        <v>98</v>
      </c>
      <c r="C99" s="47" t="s">
        <v>3</v>
      </c>
      <c r="D99" s="47" t="s">
        <v>32</v>
      </c>
      <c r="E99" s="47" t="s">
        <v>92</v>
      </c>
      <c r="F99" s="47" t="s">
        <v>2</v>
      </c>
      <c r="G99" s="47" t="s">
        <v>7</v>
      </c>
      <c r="H99" s="47" t="s">
        <v>94</v>
      </c>
      <c r="I99" s="47" t="s">
        <v>5</v>
      </c>
      <c r="J99" s="50">
        <f t="shared" si="7"/>
        <v>6310000</v>
      </c>
    </row>
    <row r="100" spans="1:10" ht="36.6" customHeight="1" x14ac:dyDescent="0.25">
      <c r="A100" s="22" t="s">
        <v>137</v>
      </c>
      <c r="B100" s="47" t="s">
        <v>98</v>
      </c>
      <c r="C100" s="47" t="s">
        <v>3</v>
      </c>
      <c r="D100" s="47" t="s">
        <v>32</v>
      </c>
      <c r="E100" s="47" t="s">
        <v>92</v>
      </c>
      <c r="F100" s="47" t="s">
        <v>2</v>
      </c>
      <c r="G100" s="47" t="s">
        <v>7</v>
      </c>
      <c r="H100" s="47" t="s">
        <v>94</v>
      </c>
      <c r="I100" s="47" t="s">
        <v>0</v>
      </c>
      <c r="J100" s="50">
        <v>6310000</v>
      </c>
    </row>
    <row r="101" spans="1:10" ht="56.25" x14ac:dyDescent="0.25">
      <c r="A101" s="22" t="s">
        <v>123</v>
      </c>
      <c r="B101" s="47" t="s">
        <v>98</v>
      </c>
      <c r="C101" s="47" t="s">
        <v>3</v>
      </c>
      <c r="D101" s="47" t="s">
        <v>32</v>
      </c>
      <c r="E101" s="47" t="s">
        <v>95</v>
      </c>
      <c r="F101" s="47" t="s">
        <v>2</v>
      </c>
      <c r="G101" s="47" t="s">
        <v>7</v>
      </c>
      <c r="H101" s="47" t="s">
        <v>6</v>
      </c>
      <c r="I101" s="47" t="s">
        <v>5</v>
      </c>
      <c r="J101" s="50">
        <f t="shared" ref="J101:J102" si="8">J102</f>
        <v>6729751.8099999996</v>
      </c>
    </row>
    <row r="102" spans="1:10" ht="37.5" x14ac:dyDescent="0.25">
      <c r="A102" s="22" t="s">
        <v>159</v>
      </c>
      <c r="B102" s="47" t="s">
        <v>98</v>
      </c>
      <c r="C102" s="47" t="s">
        <v>3</v>
      </c>
      <c r="D102" s="47" t="s">
        <v>32</v>
      </c>
      <c r="E102" s="47" t="s">
        <v>95</v>
      </c>
      <c r="F102" s="47" t="s">
        <v>2</v>
      </c>
      <c r="G102" s="47" t="s">
        <v>7</v>
      </c>
      <c r="H102" s="47" t="s">
        <v>97</v>
      </c>
      <c r="I102" s="47" t="s">
        <v>5</v>
      </c>
      <c r="J102" s="50">
        <f t="shared" si="8"/>
        <v>6729751.8099999996</v>
      </c>
    </row>
    <row r="103" spans="1:10" ht="42.6" customHeight="1" x14ac:dyDescent="0.25">
      <c r="A103" s="22" t="s">
        <v>137</v>
      </c>
      <c r="B103" s="47" t="s">
        <v>98</v>
      </c>
      <c r="C103" s="47" t="s">
        <v>3</v>
      </c>
      <c r="D103" s="47" t="s">
        <v>32</v>
      </c>
      <c r="E103" s="47" t="s">
        <v>95</v>
      </c>
      <c r="F103" s="47" t="s">
        <v>2</v>
      </c>
      <c r="G103" s="47" t="s">
        <v>7</v>
      </c>
      <c r="H103" s="47" t="s">
        <v>97</v>
      </c>
      <c r="I103" s="47" t="s">
        <v>0</v>
      </c>
      <c r="J103" s="50">
        <v>6729751.8099999996</v>
      </c>
    </row>
    <row r="104" spans="1:10" ht="56.25" x14ac:dyDescent="0.25">
      <c r="A104" s="22" t="s">
        <v>128</v>
      </c>
      <c r="B104" s="47" t="s">
        <v>98</v>
      </c>
      <c r="C104" s="47" t="s">
        <v>3</v>
      </c>
      <c r="D104" s="47" t="s">
        <v>32</v>
      </c>
      <c r="E104" s="47" t="s">
        <v>129</v>
      </c>
      <c r="F104" s="47" t="s">
        <v>2</v>
      </c>
      <c r="G104" s="47" t="s">
        <v>7</v>
      </c>
      <c r="H104" s="47" t="s">
        <v>6</v>
      </c>
      <c r="I104" s="47" t="s">
        <v>5</v>
      </c>
      <c r="J104" s="50">
        <f t="shared" ref="J104:J105" si="9">J105</f>
        <v>650000</v>
      </c>
    </row>
    <row r="105" spans="1:10" ht="18.600000000000001" customHeight="1" x14ac:dyDescent="0.25">
      <c r="A105" s="18" t="s">
        <v>74</v>
      </c>
      <c r="B105" s="47" t="s">
        <v>98</v>
      </c>
      <c r="C105" s="47" t="s">
        <v>3</v>
      </c>
      <c r="D105" s="47" t="s">
        <v>32</v>
      </c>
      <c r="E105" s="47" t="s">
        <v>129</v>
      </c>
      <c r="F105" s="47" t="s">
        <v>2</v>
      </c>
      <c r="G105" s="47" t="s">
        <v>7</v>
      </c>
      <c r="H105" s="47" t="s">
        <v>73</v>
      </c>
      <c r="I105" s="47" t="s">
        <v>5</v>
      </c>
      <c r="J105" s="50">
        <f t="shared" si="9"/>
        <v>650000</v>
      </c>
    </row>
    <row r="106" spans="1:10" ht="38.450000000000003" customHeight="1" x14ac:dyDescent="0.25">
      <c r="A106" s="22" t="s">
        <v>137</v>
      </c>
      <c r="B106" s="47" t="s">
        <v>98</v>
      </c>
      <c r="C106" s="47" t="s">
        <v>3</v>
      </c>
      <c r="D106" s="47" t="s">
        <v>32</v>
      </c>
      <c r="E106" s="47" t="s">
        <v>129</v>
      </c>
      <c r="F106" s="47" t="s">
        <v>2</v>
      </c>
      <c r="G106" s="47" t="s">
        <v>7</v>
      </c>
      <c r="H106" s="47" t="s">
        <v>73</v>
      </c>
      <c r="I106" s="47" t="s">
        <v>0</v>
      </c>
      <c r="J106" s="50">
        <v>650000</v>
      </c>
    </row>
    <row r="107" spans="1:10" ht="18.75" x14ac:dyDescent="0.25">
      <c r="A107" s="32" t="s">
        <v>40</v>
      </c>
      <c r="B107" s="47" t="s">
        <v>98</v>
      </c>
      <c r="C107" s="41" t="s">
        <v>31</v>
      </c>
      <c r="D107" s="41" t="s">
        <v>7</v>
      </c>
      <c r="E107" s="41" t="s">
        <v>7</v>
      </c>
      <c r="F107" s="41" t="s">
        <v>2</v>
      </c>
      <c r="G107" s="41" t="s">
        <v>7</v>
      </c>
      <c r="H107" s="41" t="s">
        <v>6</v>
      </c>
      <c r="I107" s="41" t="s">
        <v>5</v>
      </c>
      <c r="J107" s="42">
        <f>J109</f>
        <v>172555</v>
      </c>
    </row>
    <row r="108" spans="1:10" ht="18.75" x14ac:dyDescent="0.25">
      <c r="A108" s="18" t="s">
        <v>41</v>
      </c>
      <c r="B108" s="47" t="s">
        <v>98</v>
      </c>
      <c r="C108" s="44" t="s">
        <v>31</v>
      </c>
      <c r="D108" s="44" t="s">
        <v>31</v>
      </c>
      <c r="E108" s="44" t="s">
        <v>7</v>
      </c>
      <c r="F108" s="44" t="s">
        <v>2</v>
      </c>
      <c r="G108" s="44" t="s">
        <v>7</v>
      </c>
      <c r="H108" s="44" t="s">
        <v>6</v>
      </c>
      <c r="I108" s="44" t="s">
        <v>5</v>
      </c>
      <c r="J108" s="42">
        <f t="shared" ref="J108:J110" si="10">J109</f>
        <v>172555</v>
      </c>
    </row>
    <row r="109" spans="1:10" ht="56.25" x14ac:dyDescent="0.25">
      <c r="A109" s="22" t="s">
        <v>172</v>
      </c>
      <c r="B109" s="47" t="s">
        <v>98</v>
      </c>
      <c r="C109" s="44" t="s">
        <v>31</v>
      </c>
      <c r="D109" s="44" t="s">
        <v>31</v>
      </c>
      <c r="E109" s="44" t="s">
        <v>171</v>
      </c>
      <c r="F109" s="44" t="s">
        <v>2</v>
      </c>
      <c r="G109" s="44" t="s">
        <v>7</v>
      </c>
      <c r="H109" s="44" t="s">
        <v>6</v>
      </c>
      <c r="I109" s="44" t="s">
        <v>5</v>
      </c>
      <c r="J109" s="45">
        <f t="shared" si="10"/>
        <v>172555</v>
      </c>
    </row>
    <row r="110" spans="1:10" ht="75" x14ac:dyDescent="0.25">
      <c r="A110" s="27" t="s">
        <v>102</v>
      </c>
      <c r="B110" s="47" t="s">
        <v>98</v>
      </c>
      <c r="C110" s="44" t="s">
        <v>31</v>
      </c>
      <c r="D110" s="44" t="s">
        <v>31</v>
      </c>
      <c r="E110" s="44" t="s">
        <v>171</v>
      </c>
      <c r="F110" s="44" t="s">
        <v>2</v>
      </c>
      <c r="G110" s="44" t="s">
        <v>7</v>
      </c>
      <c r="H110" s="44" t="s">
        <v>101</v>
      </c>
      <c r="I110" s="44" t="s">
        <v>5</v>
      </c>
      <c r="J110" s="45">
        <f t="shared" si="10"/>
        <v>172555</v>
      </c>
    </row>
    <row r="111" spans="1:10" ht="18.75" x14ac:dyDescent="0.25">
      <c r="A111" s="22" t="s">
        <v>44</v>
      </c>
      <c r="B111" s="47" t="s">
        <v>98</v>
      </c>
      <c r="C111" s="44" t="s">
        <v>31</v>
      </c>
      <c r="D111" s="44" t="s">
        <v>31</v>
      </c>
      <c r="E111" s="44" t="s">
        <v>171</v>
      </c>
      <c r="F111" s="44" t="s">
        <v>2</v>
      </c>
      <c r="G111" s="44" t="s">
        <v>7</v>
      </c>
      <c r="H111" s="44" t="s">
        <v>101</v>
      </c>
      <c r="I111" s="44" t="s">
        <v>43</v>
      </c>
      <c r="J111" s="45">
        <v>172555</v>
      </c>
    </row>
    <row r="112" spans="1:10" ht="18.75" x14ac:dyDescent="0.25">
      <c r="A112" s="32" t="s">
        <v>69</v>
      </c>
      <c r="B112" s="38">
        <v>802</v>
      </c>
      <c r="C112" s="41" t="s">
        <v>23</v>
      </c>
      <c r="D112" s="41" t="s">
        <v>7</v>
      </c>
      <c r="E112" s="41" t="s">
        <v>7</v>
      </c>
      <c r="F112" s="41" t="s">
        <v>2</v>
      </c>
      <c r="G112" s="41" t="s">
        <v>7</v>
      </c>
      <c r="H112" s="41" t="s">
        <v>6</v>
      </c>
      <c r="I112" s="41" t="s">
        <v>5</v>
      </c>
      <c r="J112" s="42">
        <f t="shared" ref="J112:J113" si="11">J113</f>
        <v>703000</v>
      </c>
    </row>
    <row r="113" spans="1:10" ht="18.75" x14ac:dyDescent="0.25">
      <c r="A113" s="18" t="s">
        <v>42</v>
      </c>
      <c r="B113" s="43">
        <v>802</v>
      </c>
      <c r="C113" s="44" t="s">
        <v>23</v>
      </c>
      <c r="D113" s="44" t="s">
        <v>1</v>
      </c>
      <c r="E113" s="44" t="s">
        <v>7</v>
      </c>
      <c r="F113" s="44" t="s">
        <v>2</v>
      </c>
      <c r="G113" s="44" t="s">
        <v>7</v>
      </c>
      <c r="H113" s="44" t="s">
        <v>6</v>
      </c>
      <c r="I113" s="44" t="s">
        <v>5</v>
      </c>
      <c r="J113" s="45">
        <f t="shared" si="11"/>
        <v>703000</v>
      </c>
    </row>
    <row r="114" spans="1:10" ht="56.25" x14ac:dyDescent="0.25">
      <c r="A114" s="22" t="s">
        <v>172</v>
      </c>
      <c r="B114" s="43">
        <v>802</v>
      </c>
      <c r="C114" s="44" t="s">
        <v>23</v>
      </c>
      <c r="D114" s="44" t="s">
        <v>1</v>
      </c>
      <c r="E114" s="44" t="s">
        <v>171</v>
      </c>
      <c r="F114" s="44" t="s">
        <v>2</v>
      </c>
      <c r="G114" s="44" t="s">
        <v>7</v>
      </c>
      <c r="H114" s="44" t="s">
        <v>6</v>
      </c>
      <c r="I114" s="44" t="s">
        <v>5</v>
      </c>
      <c r="J114" s="45">
        <f>J116+J118</f>
        <v>703000</v>
      </c>
    </row>
    <row r="115" spans="1:10" ht="93.75" x14ac:dyDescent="0.25">
      <c r="A115" s="27" t="s">
        <v>103</v>
      </c>
      <c r="B115" s="43">
        <v>802</v>
      </c>
      <c r="C115" s="44" t="s">
        <v>23</v>
      </c>
      <c r="D115" s="44" t="s">
        <v>1</v>
      </c>
      <c r="E115" s="44" t="s">
        <v>171</v>
      </c>
      <c r="F115" s="44" t="s">
        <v>2</v>
      </c>
      <c r="G115" s="44" t="s">
        <v>7</v>
      </c>
      <c r="H115" s="44" t="s">
        <v>105</v>
      </c>
      <c r="I115" s="44" t="s">
        <v>5</v>
      </c>
      <c r="J115" s="45">
        <f>J116</f>
        <v>286000</v>
      </c>
    </row>
    <row r="116" spans="1:10" ht="18.75" x14ac:dyDescent="0.25">
      <c r="A116" s="22" t="s">
        <v>44</v>
      </c>
      <c r="B116" s="43">
        <v>802</v>
      </c>
      <c r="C116" s="44" t="s">
        <v>23</v>
      </c>
      <c r="D116" s="44" t="s">
        <v>1</v>
      </c>
      <c r="E116" s="44" t="s">
        <v>171</v>
      </c>
      <c r="F116" s="44" t="s">
        <v>2</v>
      </c>
      <c r="G116" s="44" t="s">
        <v>7</v>
      </c>
      <c r="H116" s="44" t="s">
        <v>105</v>
      </c>
      <c r="I116" s="44" t="s">
        <v>43</v>
      </c>
      <c r="J116" s="45">
        <v>286000</v>
      </c>
    </row>
    <row r="117" spans="1:10" ht="93.75" x14ac:dyDescent="0.25">
      <c r="A117" s="27" t="s">
        <v>104</v>
      </c>
      <c r="B117" s="43">
        <v>802</v>
      </c>
      <c r="C117" s="44" t="s">
        <v>23</v>
      </c>
      <c r="D117" s="44" t="s">
        <v>1</v>
      </c>
      <c r="E117" s="44" t="s">
        <v>171</v>
      </c>
      <c r="F117" s="44" t="s">
        <v>2</v>
      </c>
      <c r="G117" s="44" t="s">
        <v>7</v>
      </c>
      <c r="H117" s="44" t="s">
        <v>106</v>
      </c>
      <c r="I117" s="44" t="s">
        <v>5</v>
      </c>
      <c r="J117" s="45">
        <f>J118</f>
        <v>417000</v>
      </c>
    </row>
    <row r="118" spans="1:10" ht="18.75" x14ac:dyDescent="0.25">
      <c r="A118" s="22" t="s">
        <v>44</v>
      </c>
      <c r="B118" s="43">
        <v>802</v>
      </c>
      <c r="C118" s="44" t="s">
        <v>23</v>
      </c>
      <c r="D118" s="44" t="s">
        <v>1</v>
      </c>
      <c r="E118" s="44" t="s">
        <v>171</v>
      </c>
      <c r="F118" s="44" t="s">
        <v>2</v>
      </c>
      <c r="G118" s="44" t="s">
        <v>7</v>
      </c>
      <c r="H118" s="44" t="s">
        <v>106</v>
      </c>
      <c r="I118" s="44" t="s">
        <v>43</v>
      </c>
      <c r="J118" s="45">
        <v>417000</v>
      </c>
    </row>
    <row r="119" spans="1:10" s="30" customFormat="1" ht="18.75" x14ac:dyDescent="0.25">
      <c r="A119" s="32" t="s">
        <v>34</v>
      </c>
      <c r="B119" s="38">
        <v>802</v>
      </c>
      <c r="C119" s="41" t="s">
        <v>28</v>
      </c>
      <c r="D119" s="41" t="s">
        <v>7</v>
      </c>
      <c r="E119" s="41" t="s">
        <v>7</v>
      </c>
      <c r="F119" s="41" t="s">
        <v>2</v>
      </c>
      <c r="G119" s="41" t="s">
        <v>7</v>
      </c>
      <c r="H119" s="41" t="s">
        <v>6</v>
      </c>
      <c r="I119" s="41" t="s">
        <v>5</v>
      </c>
      <c r="J119" s="42">
        <f t="shared" ref="J119:J120" si="12">J120</f>
        <v>1000271</v>
      </c>
    </row>
    <row r="120" spans="1:10" ht="18.75" x14ac:dyDescent="0.25">
      <c r="A120" s="15" t="s">
        <v>33</v>
      </c>
      <c r="B120" s="43">
        <v>802</v>
      </c>
      <c r="C120" s="44" t="s">
        <v>28</v>
      </c>
      <c r="D120" s="44" t="s">
        <v>32</v>
      </c>
      <c r="E120" s="44" t="s">
        <v>7</v>
      </c>
      <c r="F120" s="44" t="s">
        <v>2</v>
      </c>
      <c r="G120" s="44" t="s">
        <v>7</v>
      </c>
      <c r="H120" s="44" t="s">
        <v>6</v>
      </c>
      <c r="I120" s="44" t="s">
        <v>5</v>
      </c>
      <c r="J120" s="45">
        <f t="shared" si="12"/>
        <v>1000271</v>
      </c>
    </row>
    <row r="121" spans="1:10" ht="18.75" x14ac:dyDescent="0.25">
      <c r="A121" s="21" t="s">
        <v>15</v>
      </c>
      <c r="B121" s="43">
        <v>802</v>
      </c>
      <c r="C121" s="44">
        <v>10</v>
      </c>
      <c r="D121" s="44" t="s">
        <v>32</v>
      </c>
      <c r="E121" s="44" t="s">
        <v>10</v>
      </c>
      <c r="F121" s="44" t="s">
        <v>2</v>
      </c>
      <c r="G121" s="44" t="s">
        <v>7</v>
      </c>
      <c r="H121" s="44" t="s">
        <v>6</v>
      </c>
      <c r="I121" s="44" t="s">
        <v>5</v>
      </c>
      <c r="J121" s="45">
        <f>J122+J124+J126</f>
        <v>1000271</v>
      </c>
    </row>
    <row r="122" spans="1:10" ht="18.75" x14ac:dyDescent="0.25">
      <c r="A122" s="18" t="s">
        <v>100</v>
      </c>
      <c r="B122" s="43">
        <v>802</v>
      </c>
      <c r="C122" s="44">
        <v>10</v>
      </c>
      <c r="D122" s="44" t="s">
        <v>32</v>
      </c>
      <c r="E122" s="44" t="s">
        <v>10</v>
      </c>
      <c r="F122" s="44" t="s">
        <v>2</v>
      </c>
      <c r="G122" s="44" t="s">
        <v>7</v>
      </c>
      <c r="H122" s="44" t="s">
        <v>99</v>
      </c>
      <c r="I122" s="44" t="s">
        <v>5</v>
      </c>
      <c r="J122" s="45">
        <f>J123</f>
        <v>803000</v>
      </c>
    </row>
    <row r="123" spans="1:10" ht="23.25" customHeight="1" x14ac:dyDescent="0.25">
      <c r="A123" s="21" t="s">
        <v>137</v>
      </c>
      <c r="B123" s="43">
        <v>802</v>
      </c>
      <c r="C123" s="44">
        <v>10</v>
      </c>
      <c r="D123" s="44" t="s">
        <v>32</v>
      </c>
      <c r="E123" s="44" t="s">
        <v>10</v>
      </c>
      <c r="F123" s="44" t="s">
        <v>2</v>
      </c>
      <c r="G123" s="44" t="s">
        <v>7</v>
      </c>
      <c r="H123" s="44" t="s">
        <v>99</v>
      </c>
      <c r="I123" s="44" t="s">
        <v>0</v>
      </c>
      <c r="J123" s="45">
        <v>803000</v>
      </c>
    </row>
    <row r="124" spans="1:10" ht="100.5" customHeight="1" x14ac:dyDescent="0.25">
      <c r="A124" s="21" t="s">
        <v>144</v>
      </c>
      <c r="B124" s="43">
        <v>802</v>
      </c>
      <c r="C124" s="44" t="s">
        <v>28</v>
      </c>
      <c r="D124" s="44" t="s">
        <v>32</v>
      </c>
      <c r="E124" s="44" t="s">
        <v>10</v>
      </c>
      <c r="F124" s="44" t="s">
        <v>2</v>
      </c>
      <c r="G124" s="44" t="s">
        <v>7</v>
      </c>
      <c r="H124" s="44" t="s">
        <v>145</v>
      </c>
      <c r="I124" s="44" t="s">
        <v>5</v>
      </c>
      <c r="J124" s="45">
        <f>J125</f>
        <v>100671</v>
      </c>
    </row>
    <row r="125" spans="1:10" ht="24" customHeight="1" x14ac:dyDescent="0.25">
      <c r="A125" s="18" t="s">
        <v>30</v>
      </c>
      <c r="B125" s="43">
        <v>802</v>
      </c>
      <c r="C125" s="44" t="s">
        <v>28</v>
      </c>
      <c r="D125" s="44" t="s">
        <v>32</v>
      </c>
      <c r="E125" s="44" t="s">
        <v>10</v>
      </c>
      <c r="F125" s="44" t="s">
        <v>2</v>
      </c>
      <c r="G125" s="44" t="s">
        <v>7</v>
      </c>
      <c r="H125" s="44" t="s">
        <v>145</v>
      </c>
      <c r="I125" s="44" t="s">
        <v>29</v>
      </c>
      <c r="J125" s="45">
        <v>100671</v>
      </c>
    </row>
    <row r="126" spans="1:10" ht="93.6" customHeight="1" x14ac:dyDescent="0.25">
      <c r="A126" s="21" t="s">
        <v>146</v>
      </c>
      <c r="B126" s="43">
        <v>802</v>
      </c>
      <c r="C126" s="44" t="s">
        <v>28</v>
      </c>
      <c r="D126" s="44" t="s">
        <v>32</v>
      </c>
      <c r="E126" s="44" t="s">
        <v>10</v>
      </c>
      <c r="F126" s="44" t="s">
        <v>2</v>
      </c>
      <c r="G126" s="44" t="s">
        <v>7</v>
      </c>
      <c r="H126" s="44" t="s">
        <v>147</v>
      </c>
      <c r="I126" s="44" t="s">
        <v>5</v>
      </c>
      <c r="J126" s="45">
        <f>J127</f>
        <v>96600</v>
      </c>
    </row>
    <row r="127" spans="1:10" ht="22.5" customHeight="1" x14ac:dyDescent="0.25">
      <c r="A127" s="18" t="s">
        <v>30</v>
      </c>
      <c r="B127" s="43">
        <v>802</v>
      </c>
      <c r="C127" s="44" t="s">
        <v>28</v>
      </c>
      <c r="D127" s="44" t="s">
        <v>32</v>
      </c>
      <c r="E127" s="44" t="s">
        <v>10</v>
      </c>
      <c r="F127" s="44" t="s">
        <v>2</v>
      </c>
      <c r="G127" s="44" t="s">
        <v>7</v>
      </c>
      <c r="H127" s="44" t="s">
        <v>147</v>
      </c>
      <c r="I127" s="44" t="s">
        <v>29</v>
      </c>
      <c r="J127" s="45">
        <v>96600</v>
      </c>
    </row>
    <row r="128" spans="1:10" ht="21" customHeight="1" x14ac:dyDescent="0.25">
      <c r="A128" s="32" t="s">
        <v>8</v>
      </c>
      <c r="B128" s="38">
        <v>802</v>
      </c>
      <c r="C128" s="41" t="s">
        <v>4</v>
      </c>
      <c r="D128" s="41" t="s">
        <v>7</v>
      </c>
      <c r="E128" s="41" t="s">
        <v>7</v>
      </c>
      <c r="F128" s="41" t="s">
        <v>2</v>
      </c>
      <c r="G128" s="41" t="s">
        <v>7</v>
      </c>
      <c r="H128" s="41" t="s">
        <v>6</v>
      </c>
      <c r="I128" s="41" t="s">
        <v>5</v>
      </c>
      <c r="J128" s="42">
        <f t="shared" ref="J128:J131" si="13">J129</f>
        <v>300000</v>
      </c>
    </row>
    <row r="129" spans="1:10" ht="24" customHeight="1" x14ac:dyDescent="0.25">
      <c r="A129" s="18" t="s">
        <v>26</v>
      </c>
      <c r="B129" s="43">
        <v>802</v>
      </c>
      <c r="C129" s="44" t="s">
        <v>4</v>
      </c>
      <c r="D129" s="44" t="s">
        <v>16</v>
      </c>
      <c r="E129" s="44" t="s">
        <v>7</v>
      </c>
      <c r="F129" s="44" t="s">
        <v>2</v>
      </c>
      <c r="G129" s="44" t="s">
        <v>7</v>
      </c>
      <c r="H129" s="44" t="s">
        <v>6</v>
      </c>
      <c r="I129" s="44" t="s">
        <v>5</v>
      </c>
      <c r="J129" s="45">
        <f t="shared" si="13"/>
        <v>300000</v>
      </c>
    </row>
    <row r="130" spans="1:10" ht="64.5" customHeight="1" x14ac:dyDescent="0.25">
      <c r="A130" s="18" t="s">
        <v>172</v>
      </c>
      <c r="B130" s="43">
        <v>802</v>
      </c>
      <c r="C130" s="44" t="s">
        <v>4</v>
      </c>
      <c r="D130" s="44" t="s">
        <v>16</v>
      </c>
      <c r="E130" s="44" t="s">
        <v>171</v>
      </c>
      <c r="F130" s="44" t="s">
        <v>2</v>
      </c>
      <c r="G130" s="44" t="s">
        <v>7</v>
      </c>
      <c r="H130" s="44" t="s">
        <v>6</v>
      </c>
      <c r="I130" s="44" t="s">
        <v>5</v>
      </c>
      <c r="J130" s="45">
        <f>J131</f>
        <v>300000</v>
      </c>
    </row>
    <row r="131" spans="1:10" ht="96.75" customHeight="1" x14ac:dyDescent="0.25">
      <c r="A131" s="27" t="s">
        <v>117</v>
      </c>
      <c r="B131" s="43">
        <v>802</v>
      </c>
      <c r="C131" s="44" t="s">
        <v>4</v>
      </c>
      <c r="D131" s="44" t="s">
        <v>16</v>
      </c>
      <c r="E131" s="44" t="s">
        <v>171</v>
      </c>
      <c r="F131" s="44" t="s">
        <v>2</v>
      </c>
      <c r="G131" s="44" t="s">
        <v>7</v>
      </c>
      <c r="H131" s="44" t="s">
        <v>118</v>
      </c>
      <c r="I131" s="44" t="s">
        <v>5</v>
      </c>
      <c r="J131" s="45">
        <f t="shared" si="13"/>
        <v>300000</v>
      </c>
    </row>
    <row r="132" spans="1:10" ht="21" customHeight="1" x14ac:dyDescent="0.25">
      <c r="A132" s="22" t="s">
        <v>44</v>
      </c>
      <c r="B132" s="43">
        <v>802</v>
      </c>
      <c r="C132" s="44" t="s">
        <v>4</v>
      </c>
      <c r="D132" s="44" t="s">
        <v>16</v>
      </c>
      <c r="E132" s="44" t="s">
        <v>171</v>
      </c>
      <c r="F132" s="44" t="s">
        <v>2</v>
      </c>
      <c r="G132" s="44" t="s">
        <v>7</v>
      </c>
      <c r="H132" s="44" t="s">
        <v>118</v>
      </c>
      <c r="I132" s="44" t="s">
        <v>43</v>
      </c>
      <c r="J132" s="45">
        <v>300000</v>
      </c>
    </row>
    <row r="133" spans="1:10" ht="24.75" customHeight="1" x14ac:dyDescent="0.25">
      <c r="A133" s="32" t="s">
        <v>119</v>
      </c>
      <c r="B133" s="38">
        <v>832</v>
      </c>
      <c r="C133" s="44"/>
      <c r="D133" s="44"/>
      <c r="E133" s="44"/>
      <c r="F133" s="44"/>
      <c r="G133" s="44"/>
      <c r="H133" s="44"/>
      <c r="I133" s="44"/>
      <c r="J133" s="42">
        <f t="shared" ref="J133:J135" si="14">J134</f>
        <v>2548540</v>
      </c>
    </row>
    <row r="134" spans="1:10" s="30" customFormat="1" ht="18.75" x14ac:dyDescent="0.25">
      <c r="A134" s="32" t="s">
        <v>38</v>
      </c>
      <c r="B134" s="38">
        <v>832</v>
      </c>
      <c r="C134" s="41" t="s">
        <v>1</v>
      </c>
      <c r="D134" s="41" t="s">
        <v>7</v>
      </c>
      <c r="E134" s="41" t="s">
        <v>7</v>
      </c>
      <c r="F134" s="41" t="s">
        <v>2</v>
      </c>
      <c r="G134" s="41" t="s">
        <v>7</v>
      </c>
      <c r="H134" s="41" t="s">
        <v>6</v>
      </c>
      <c r="I134" s="41" t="s">
        <v>5</v>
      </c>
      <c r="J134" s="42">
        <f t="shared" si="14"/>
        <v>2548540</v>
      </c>
    </row>
    <row r="135" spans="1:10" ht="63" customHeight="1" x14ac:dyDescent="0.25">
      <c r="A135" s="15" t="s">
        <v>39</v>
      </c>
      <c r="B135" s="43">
        <v>832</v>
      </c>
      <c r="C135" s="44" t="s">
        <v>1</v>
      </c>
      <c r="D135" s="44" t="s">
        <v>32</v>
      </c>
      <c r="E135" s="44" t="s">
        <v>7</v>
      </c>
      <c r="F135" s="44" t="s">
        <v>2</v>
      </c>
      <c r="G135" s="44" t="s">
        <v>7</v>
      </c>
      <c r="H135" s="44" t="s">
        <v>6</v>
      </c>
      <c r="I135" s="44" t="s">
        <v>5</v>
      </c>
      <c r="J135" s="45">
        <f t="shared" si="14"/>
        <v>2548540</v>
      </c>
    </row>
    <row r="136" spans="1:10" ht="18.75" x14ac:dyDescent="0.25">
      <c r="A136" s="15" t="s">
        <v>15</v>
      </c>
      <c r="B136" s="43">
        <v>832</v>
      </c>
      <c r="C136" s="44" t="s">
        <v>1</v>
      </c>
      <c r="D136" s="44" t="s">
        <v>32</v>
      </c>
      <c r="E136" s="44" t="s">
        <v>10</v>
      </c>
      <c r="F136" s="44" t="s">
        <v>2</v>
      </c>
      <c r="G136" s="44" t="s">
        <v>7</v>
      </c>
      <c r="H136" s="44" t="s">
        <v>6</v>
      </c>
      <c r="I136" s="44" t="s">
        <v>5</v>
      </c>
      <c r="J136" s="45">
        <f>J137+J139+J142</f>
        <v>2548540</v>
      </c>
    </row>
    <row r="137" spans="1:10" ht="37.5" x14ac:dyDescent="0.25">
      <c r="A137" s="15" t="s">
        <v>150</v>
      </c>
      <c r="B137" s="43">
        <v>832</v>
      </c>
      <c r="C137" s="44" t="s">
        <v>1</v>
      </c>
      <c r="D137" s="44" t="s">
        <v>32</v>
      </c>
      <c r="E137" s="44" t="s">
        <v>10</v>
      </c>
      <c r="F137" s="44" t="s">
        <v>2</v>
      </c>
      <c r="G137" s="44" t="s">
        <v>7</v>
      </c>
      <c r="H137" s="44" t="s">
        <v>149</v>
      </c>
      <c r="I137" s="44" t="s">
        <v>5</v>
      </c>
      <c r="J137" s="45">
        <f>J138</f>
        <v>1490210</v>
      </c>
    </row>
    <row r="138" spans="1:10" ht="75" customHeight="1" x14ac:dyDescent="0.25">
      <c r="A138" s="26" t="s">
        <v>14</v>
      </c>
      <c r="B138" s="43">
        <v>832</v>
      </c>
      <c r="C138" s="44" t="s">
        <v>1</v>
      </c>
      <c r="D138" s="44" t="s">
        <v>32</v>
      </c>
      <c r="E138" s="44" t="s">
        <v>10</v>
      </c>
      <c r="F138" s="44" t="s">
        <v>2</v>
      </c>
      <c r="G138" s="44" t="s">
        <v>7</v>
      </c>
      <c r="H138" s="44" t="s">
        <v>149</v>
      </c>
      <c r="I138" s="44" t="s">
        <v>13</v>
      </c>
      <c r="J138" s="45">
        <v>1490210</v>
      </c>
    </row>
    <row r="139" spans="1:10" ht="37.5" x14ac:dyDescent="0.25">
      <c r="A139" s="15" t="s">
        <v>70</v>
      </c>
      <c r="B139" s="43">
        <v>832</v>
      </c>
      <c r="C139" s="44" t="s">
        <v>1</v>
      </c>
      <c r="D139" s="44" t="s">
        <v>32</v>
      </c>
      <c r="E139" s="44" t="s">
        <v>10</v>
      </c>
      <c r="F139" s="44" t="s">
        <v>2</v>
      </c>
      <c r="G139" s="44" t="s">
        <v>7</v>
      </c>
      <c r="H139" s="44" t="s">
        <v>131</v>
      </c>
      <c r="I139" s="44" t="s">
        <v>5</v>
      </c>
      <c r="J139" s="45">
        <f>J140+J141</f>
        <v>1044530</v>
      </c>
    </row>
    <row r="140" spans="1:10" ht="63.75" customHeight="1" x14ac:dyDescent="0.25">
      <c r="A140" s="26" t="s">
        <v>14</v>
      </c>
      <c r="B140" s="43">
        <v>832</v>
      </c>
      <c r="C140" s="44" t="s">
        <v>1</v>
      </c>
      <c r="D140" s="44" t="s">
        <v>32</v>
      </c>
      <c r="E140" s="44" t="s">
        <v>10</v>
      </c>
      <c r="F140" s="44" t="s">
        <v>2</v>
      </c>
      <c r="G140" s="44" t="s">
        <v>7</v>
      </c>
      <c r="H140" s="44" t="s">
        <v>131</v>
      </c>
      <c r="I140" s="44" t="s">
        <v>13</v>
      </c>
      <c r="J140" s="45">
        <v>951530</v>
      </c>
    </row>
    <row r="141" spans="1:10" ht="37.5" x14ac:dyDescent="0.25">
      <c r="A141" s="21" t="s">
        <v>20</v>
      </c>
      <c r="B141" s="43">
        <v>832</v>
      </c>
      <c r="C141" s="44" t="s">
        <v>1</v>
      </c>
      <c r="D141" s="44" t="s">
        <v>32</v>
      </c>
      <c r="E141" s="44" t="s">
        <v>10</v>
      </c>
      <c r="F141" s="44" t="s">
        <v>2</v>
      </c>
      <c r="G141" s="44" t="s">
        <v>7</v>
      </c>
      <c r="H141" s="44" t="s">
        <v>131</v>
      </c>
      <c r="I141" s="44" t="s">
        <v>0</v>
      </c>
      <c r="J141" s="45">
        <v>93000</v>
      </c>
    </row>
    <row r="142" spans="1:10" ht="37.5" x14ac:dyDescent="0.25">
      <c r="A142" s="15" t="s">
        <v>138</v>
      </c>
      <c r="B142" s="43">
        <v>832</v>
      </c>
      <c r="C142" s="44" t="s">
        <v>1</v>
      </c>
      <c r="D142" s="44" t="s">
        <v>35</v>
      </c>
      <c r="E142" s="44" t="s">
        <v>10</v>
      </c>
      <c r="F142" s="44" t="s">
        <v>2</v>
      </c>
      <c r="G142" s="44" t="s">
        <v>7</v>
      </c>
      <c r="H142" s="44" t="s">
        <v>139</v>
      </c>
      <c r="I142" s="44" t="s">
        <v>5</v>
      </c>
      <c r="J142" s="45">
        <f>J143</f>
        <v>13800</v>
      </c>
    </row>
    <row r="143" spans="1:10" ht="18.75" x14ac:dyDescent="0.25">
      <c r="A143" s="15" t="s">
        <v>30</v>
      </c>
      <c r="B143" s="43">
        <v>832</v>
      </c>
      <c r="C143" s="44" t="s">
        <v>1</v>
      </c>
      <c r="D143" s="44" t="s">
        <v>35</v>
      </c>
      <c r="E143" s="44" t="s">
        <v>10</v>
      </c>
      <c r="F143" s="44" t="s">
        <v>2</v>
      </c>
      <c r="G143" s="44" t="s">
        <v>7</v>
      </c>
      <c r="H143" s="44" t="s">
        <v>139</v>
      </c>
      <c r="I143" s="44" t="s">
        <v>29</v>
      </c>
      <c r="J143" s="45">
        <v>13800</v>
      </c>
    </row>
  </sheetData>
  <autoFilter ref="E1:E143"/>
  <mergeCells count="10">
    <mergeCell ref="E1:J1"/>
    <mergeCell ref="D5:D6"/>
    <mergeCell ref="A4:A6"/>
    <mergeCell ref="B4:I4"/>
    <mergeCell ref="E5:H5"/>
    <mergeCell ref="A2:J2"/>
    <mergeCell ref="J4:J6"/>
    <mergeCell ref="I5:I6"/>
    <mergeCell ref="B5:B6"/>
    <mergeCell ref="C5:C6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view="pageBreakPreview" zoomScale="66" zoomScaleNormal="85" zoomScaleSheetLayoutView="66" workbookViewId="0">
      <selection activeCell="D26" sqref="D26"/>
    </sheetView>
  </sheetViews>
  <sheetFormatPr defaultColWidth="9.140625" defaultRowHeight="12.75" x14ac:dyDescent="0.2"/>
  <cols>
    <col min="1" max="1" width="107.28515625" style="4" customWidth="1"/>
    <col min="2" max="2" width="11.5703125" style="1" customWidth="1"/>
    <col min="3" max="3" width="12" style="1" customWidth="1"/>
    <col min="4" max="4" width="27" style="1" customWidth="1"/>
    <col min="5" max="16384" width="9.140625" style="3"/>
  </cols>
  <sheetData>
    <row r="1" spans="1:4" ht="147.75" customHeight="1" x14ac:dyDescent="0.2">
      <c r="A1" s="95" t="s">
        <v>178</v>
      </c>
      <c r="B1" s="95"/>
      <c r="C1" s="95"/>
      <c r="D1" s="95"/>
    </row>
    <row r="2" spans="1:4" ht="65.25" customHeight="1" x14ac:dyDescent="0.3">
      <c r="A2" s="96" t="s">
        <v>170</v>
      </c>
      <c r="B2" s="96"/>
      <c r="C2" s="96"/>
      <c r="D2" s="96"/>
    </row>
    <row r="3" spans="1:4" ht="24" customHeight="1" x14ac:dyDescent="0.2">
      <c r="A3" s="52"/>
      <c r="B3" s="51"/>
      <c r="C3" s="51"/>
      <c r="D3" s="53" t="s">
        <v>75</v>
      </c>
    </row>
    <row r="4" spans="1:4" ht="28.5" customHeight="1" x14ac:dyDescent="0.2">
      <c r="A4" s="97" t="s">
        <v>68</v>
      </c>
      <c r="B4" s="99" t="s">
        <v>66</v>
      </c>
      <c r="C4" s="99" t="s">
        <v>65</v>
      </c>
      <c r="D4" s="98" t="s">
        <v>177</v>
      </c>
    </row>
    <row r="5" spans="1:4" ht="93.75" customHeight="1" x14ac:dyDescent="0.2">
      <c r="A5" s="97"/>
      <c r="B5" s="99"/>
      <c r="C5" s="99"/>
      <c r="D5" s="88"/>
    </row>
    <row r="6" spans="1:4" ht="18.75" x14ac:dyDescent="0.2">
      <c r="A6" s="54" t="s">
        <v>58</v>
      </c>
      <c r="B6" s="55"/>
      <c r="C6" s="55"/>
      <c r="D6" s="56">
        <f>D7+D14+D16+D19+D24+D28+D30+D32+D34</f>
        <v>66439596</v>
      </c>
    </row>
    <row r="7" spans="1:4" s="2" customFormat="1" ht="27" x14ac:dyDescent="0.35">
      <c r="A7" s="57" t="s">
        <v>38</v>
      </c>
      <c r="B7" s="58" t="s">
        <v>1</v>
      </c>
      <c r="C7" s="58" t="s">
        <v>7</v>
      </c>
      <c r="D7" s="59">
        <f>SUM(D8:D13)</f>
        <v>21201111.829999998</v>
      </c>
    </row>
    <row r="8" spans="1:4" s="2" customFormat="1" ht="37.5" x14ac:dyDescent="0.35">
      <c r="A8" s="60" t="s">
        <v>57</v>
      </c>
      <c r="B8" s="61" t="s">
        <v>1</v>
      </c>
      <c r="C8" s="61" t="s">
        <v>16</v>
      </c>
      <c r="D8" s="62">
        <f>'Приложение 4'!J10</f>
        <v>1890369</v>
      </c>
    </row>
    <row r="9" spans="1:4" s="2" customFormat="1" ht="37.5" x14ac:dyDescent="0.35">
      <c r="A9" s="60" t="s">
        <v>39</v>
      </c>
      <c r="B9" s="61" t="s">
        <v>1</v>
      </c>
      <c r="C9" s="61" t="s">
        <v>32</v>
      </c>
      <c r="D9" s="62">
        <f>'Приложение 4'!J135</f>
        <v>2548540</v>
      </c>
    </row>
    <row r="10" spans="1:4" s="2" customFormat="1" ht="45.75" customHeight="1" x14ac:dyDescent="0.35">
      <c r="A10" s="60" t="s">
        <v>55</v>
      </c>
      <c r="B10" s="61" t="s">
        <v>1</v>
      </c>
      <c r="C10" s="61" t="s">
        <v>12</v>
      </c>
      <c r="D10" s="62">
        <f>'Приложение 4'!J14</f>
        <v>15289948</v>
      </c>
    </row>
    <row r="11" spans="1:4" s="2" customFormat="1" ht="45.75" customHeight="1" x14ac:dyDescent="0.35">
      <c r="A11" s="77" t="s">
        <v>153</v>
      </c>
      <c r="B11" s="61" t="s">
        <v>1</v>
      </c>
      <c r="C11" s="61" t="s">
        <v>27</v>
      </c>
      <c r="D11" s="62">
        <f>'Приложение 4'!J25</f>
        <v>172254.83000000002</v>
      </c>
    </row>
    <row r="12" spans="1:4" s="2" customFormat="1" ht="27" x14ac:dyDescent="0.35">
      <c r="A12" s="60" t="s">
        <v>54</v>
      </c>
      <c r="B12" s="61" t="s">
        <v>1</v>
      </c>
      <c r="C12" s="61" t="s">
        <v>4</v>
      </c>
      <c r="D12" s="62">
        <f>'Приложение 4'!J33</f>
        <v>400000</v>
      </c>
    </row>
    <row r="13" spans="1:4" s="2" customFormat="1" ht="27" x14ac:dyDescent="0.35">
      <c r="A13" s="15" t="s">
        <v>37</v>
      </c>
      <c r="B13" s="61" t="s">
        <v>1</v>
      </c>
      <c r="C13" s="61" t="s">
        <v>35</v>
      </c>
      <c r="D13" s="62">
        <f>'Приложение 4'!J37</f>
        <v>900000</v>
      </c>
    </row>
    <row r="14" spans="1:4" s="2" customFormat="1" ht="27" x14ac:dyDescent="0.35">
      <c r="A14" s="63" t="s">
        <v>49</v>
      </c>
      <c r="B14" s="58" t="s">
        <v>16</v>
      </c>
      <c r="C14" s="58" t="s">
        <v>7</v>
      </c>
      <c r="D14" s="59">
        <f>D15</f>
        <v>1344750</v>
      </c>
    </row>
    <row r="15" spans="1:4" s="2" customFormat="1" ht="27" x14ac:dyDescent="0.35">
      <c r="A15" s="64" t="s">
        <v>48</v>
      </c>
      <c r="B15" s="61" t="s">
        <v>16</v>
      </c>
      <c r="C15" s="61" t="s">
        <v>32</v>
      </c>
      <c r="D15" s="62">
        <f>'Приложение 4'!J45</f>
        <v>1344750</v>
      </c>
    </row>
    <row r="16" spans="1:4" s="2" customFormat="1" ht="27" x14ac:dyDescent="0.35">
      <c r="A16" s="57" t="s">
        <v>52</v>
      </c>
      <c r="B16" s="58" t="s">
        <v>32</v>
      </c>
      <c r="C16" s="58" t="s">
        <v>7</v>
      </c>
      <c r="D16" s="59">
        <f>D17+D18</f>
        <v>3309447.1</v>
      </c>
    </row>
    <row r="17" spans="1:4" s="2" customFormat="1" ht="27" x14ac:dyDescent="0.35">
      <c r="A17" s="60" t="s">
        <v>168</v>
      </c>
      <c r="B17" s="61" t="s">
        <v>32</v>
      </c>
      <c r="C17" s="61" t="s">
        <v>19</v>
      </c>
      <c r="D17" s="62">
        <f>'Приложение 4'!J51</f>
        <v>858447.1</v>
      </c>
    </row>
    <row r="18" spans="1:4" s="2" customFormat="1" ht="37.5" x14ac:dyDescent="0.35">
      <c r="A18" s="60" t="s">
        <v>51</v>
      </c>
      <c r="B18" s="61" t="s">
        <v>32</v>
      </c>
      <c r="C18" s="61" t="s">
        <v>28</v>
      </c>
      <c r="D18" s="62">
        <f>'Приложение 4'!J55</f>
        <v>2451000</v>
      </c>
    </row>
    <row r="19" spans="1:4" s="2" customFormat="1" ht="27" x14ac:dyDescent="0.35">
      <c r="A19" s="57" t="s">
        <v>25</v>
      </c>
      <c r="B19" s="58" t="s">
        <v>12</v>
      </c>
      <c r="C19" s="58" t="s">
        <v>7</v>
      </c>
      <c r="D19" s="59">
        <f>+D21+D22+D23+D20</f>
        <v>17638334.259999998</v>
      </c>
    </row>
    <row r="20" spans="1:4" s="2" customFormat="1" ht="27" x14ac:dyDescent="0.35">
      <c r="A20" s="60" t="s">
        <v>78</v>
      </c>
      <c r="B20" s="61" t="s">
        <v>12</v>
      </c>
      <c r="C20" s="61" t="s">
        <v>27</v>
      </c>
      <c r="D20" s="62">
        <f>'Приложение 4'!J62</f>
        <v>695000</v>
      </c>
    </row>
    <row r="21" spans="1:4" s="2" customFormat="1" ht="27" x14ac:dyDescent="0.35">
      <c r="A21" s="60" t="s">
        <v>24</v>
      </c>
      <c r="B21" s="61" t="s">
        <v>12</v>
      </c>
      <c r="C21" s="61" t="s">
        <v>23</v>
      </c>
      <c r="D21" s="62">
        <f>'Приложение 4'!J66</f>
        <v>1700000</v>
      </c>
    </row>
    <row r="22" spans="1:4" s="2" customFormat="1" ht="27" x14ac:dyDescent="0.35">
      <c r="A22" s="60" t="s">
        <v>22</v>
      </c>
      <c r="B22" s="65" t="s">
        <v>12</v>
      </c>
      <c r="C22" s="65" t="s">
        <v>19</v>
      </c>
      <c r="D22" s="66">
        <f>'Приложение 4'!J72</f>
        <v>15113334.26</v>
      </c>
    </row>
    <row r="23" spans="1:4" s="2" customFormat="1" ht="27" x14ac:dyDescent="0.35">
      <c r="A23" s="64" t="s">
        <v>50</v>
      </c>
      <c r="B23" s="61" t="s">
        <v>12</v>
      </c>
      <c r="C23" s="61" t="s">
        <v>45</v>
      </c>
      <c r="D23" s="62">
        <f>'Приложение 4'!J80</f>
        <v>130000</v>
      </c>
    </row>
    <row r="24" spans="1:4" s="2" customFormat="1" ht="27" x14ac:dyDescent="0.35">
      <c r="A24" s="57" t="s">
        <v>18</v>
      </c>
      <c r="B24" s="58" t="s">
        <v>3</v>
      </c>
      <c r="C24" s="58" t="s">
        <v>7</v>
      </c>
      <c r="D24" s="59">
        <f>D26+D27+D25</f>
        <v>20770126.809999999</v>
      </c>
    </row>
    <row r="25" spans="1:4" s="2" customFormat="1" ht="27" x14ac:dyDescent="0.35">
      <c r="A25" s="60" t="s">
        <v>84</v>
      </c>
      <c r="B25" s="58" t="s">
        <v>3</v>
      </c>
      <c r="C25" s="58" t="s">
        <v>1</v>
      </c>
      <c r="D25" s="59">
        <f>'Приложение 4'!J87</f>
        <v>3965375</v>
      </c>
    </row>
    <row r="26" spans="1:4" s="2" customFormat="1" ht="27" x14ac:dyDescent="0.35">
      <c r="A26" s="64" t="s">
        <v>17</v>
      </c>
      <c r="B26" s="65" t="s">
        <v>3</v>
      </c>
      <c r="C26" s="65" t="s">
        <v>16</v>
      </c>
      <c r="D26" s="66">
        <f>'Приложение 4'!J93</f>
        <v>3115000</v>
      </c>
    </row>
    <row r="27" spans="1:4" s="2" customFormat="1" ht="27" x14ac:dyDescent="0.35">
      <c r="A27" s="64" t="s">
        <v>91</v>
      </c>
      <c r="B27" s="61" t="s">
        <v>3</v>
      </c>
      <c r="C27" s="61" t="s">
        <v>32</v>
      </c>
      <c r="D27" s="62">
        <f>'Приложение 4'!J97</f>
        <v>13689751.809999999</v>
      </c>
    </row>
    <row r="28" spans="1:4" s="2" customFormat="1" ht="27" x14ac:dyDescent="0.35">
      <c r="A28" s="57" t="s">
        <v>40</v>
      </c>
      <c r="B28" s="58" t="s">
        <v>31</v>
      </c>
      <c r="C28" s="58" t="s">
        <v>7</v>
      </c>
      <c r="D28" s="59">
        <f>D29</f>
        <v>172555</v>
      </c>
    </row>
    <row r="29" spans="1:4" s="2" customFormat="1" ht="27" x14ac:dyDescent="0.35">
      <c r="A29" s="64" t="s">
        <v>41</v>
      </c>
      <c r="B29" s="61" t="s">
        <v>31</v>
      </c>
      <c r="C29" s="61" t="s">
        <v>31</v>
      </c>
      <c r="D29" s="62">
        <f>'Приложение 4'!J107</f>
        <v>172555</v>
      </c>
    </row>
    <row r="30" spans="1:4" s="2" customFormat="1" ht="27" x14ac:dyDescent="0.35">
      <c r="A30" s="57" t="s">
        <v>69</v>
      </c>
      <c r="B30" s="67" t="s">
        <v>23</v>
      </c>
      <c r="C30" s="67" t="s">
        <v>7</v>
      </c>
      <c r="D30" s="68">
        <f>D31</f>
        <v>703000</v>
      </c>
    </row>
    <row r="31" spans="1:4" s="2" customFormat="1" ht="27" x14ac:dyDescent="0.35">
      <c r="A31" s="60" t="s">
        <v>42</v>
      </c>
      <c r="B31" s="61" t="s">
        <v>23</v>
      </c>
      <c r="C31" s="61" t="s">
        <v>1</v>
      </c>
      <c r="D31" s="62">
        <f>'Приложение 4'!J113</f>
        <v>703000</v>
      </c>
    </row>
    <row r="32" spans="1:4" s="2" customFormat="1" ht="27" x14ac:dyDescent="0.35">
      <c r="A32" s="57" t="s">
        <v>34</v>
      </c>
      <c r="B32" s="58">
        <v>10</v>
      </c>
      <c r="C32" s="58" t="s">
        <v>7</v>
      </c>
      <c r="D32" s="59">
        <f>D33</f>
        <v>1000271</v>
      </c>
    </row>
    <row r="33" spans="1:4" s="2" customFormat="1" ht="27" x14ac:dyDescent="0.35">
      <c r="A33" s="60" t="s">
        <v>33</v>
      </c>
      <c r="B33" s="65" t="s">
        <v>28</v>
      </c>
      <c r="C33" s="65" t="s">
        <v>32</v>
      </c>
      <c r="D33" s="62">
        <f>'Приложение 4'!J119</f>
        <v>1000271</v>
      </c>
    </row>
    <row r="34" spans="1:4" s="2" customFormat="1" ht="27" x14ac:dyDescent="0.35">
      <c r="A34" s="57" t="s">
        <v>8</v>
      </c>
      <c r="B34" s="58" t="s">
        <v>4</v>
      </c>
      <c r="C34" s="58" t="s">
        <v>7</v>
      </c>
      <c r="D34" s="59">
        <f>D35</f>
        <v>300000</v>
      </c>
    </row>
    <row r="35" spans="1:4" s="2" customFormat="1" ht="29.25" customHeight="1" x14ac:dyDescent="0.35">
      <c r="A35" s="60" t="s">
        <v>26</v>
      </c>
      <c r="B35" s="61" t="s">
        <v>4</v>
      </c>
      <c r="C35" s="61" t="s">
        <v>16</v>
      </c>
      <c r="D35" s="62">
        <f>'Приложение 4'!J129</f>
        <v>300000</v>
      </c>
    </row>
  </sheetData>
  <autoFilter ref="A5:D35"/>
  <mergeCells count="6">
    <mergeCell ref="A1:D1"/>
    <mergeCell ref="A2:D2"/>
    <mergeCell ref="A4:A5"/>
    <mergeCell ref="D4:D5"/>
    <mergeCell ref="B4:B5"/>
    <mergeCell ref="C4:C5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2024-11-15T08:23:24Z</cp:lastPrinted>
  <dcterms:created xsi:type="dcterms:W3CDTF">2015-12-01T10:00:32Z</dcterms:created>
  <dcterms:modified xsi:type="dcterms:W3CDTF">2024-11-20T07:08:49Z</dcterms:modified>
</cp:coreProperties>
</file>