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435" windowWidth="21840" windowHeight="9165"/>
  </bookViews>
  <sheets>
    <sheet name="ИНД 5" sheetId="3" r:id="rId1"/>
    <sheet name="ИНД 45 " sheetId="5" r:id="rId2"/>
    <sheet name="ИНД 49" sheetId="6" r:id="rId3"/>
    <sheet name="Ленинград.5" sheetId="7" r:id="rId4"/>
    <sheet name="Ленинград.15 а" sheetId="8" r:id="rId5"/>
    <sheet name="Ленинград.23 " sheetId="10" r:id="rId6"/>
    <sheet name="Ленинград.23а" sheetId="9" r:id="rId7"/>
    <sheet name="Ленинград.28" sheetId="12" r:id="rId8"/>
    <sheet name="Ленина 10" sheetId="13" r:id="rId9"/>
    <sheet name="Ленина 14" sheetId="14" r:id="rId10"/>
    <sheet name="Ленина 16" sheetId="15" r:id="rId11"/>
    <sheet name="Ленина 18" sheetId="16" r:id="rId12"/>
    <sheet name="Ленина 19" sheetId="17" r:id="rId13"/>
    <sheet name="Ленина 21" sheetId="18" r:id="rId14"/>
    <sheet name="Ленина 23" sheetId="19" r:id="rId15"/>
    <sheet name="Ленина 25" sheetId="20" r:id="rId16"/>
    <sheet name="Гагарина 50" sheetId="21" r:id="rId17"/>
    <sheet name="Роза Л. 41" sheetId="22" r:id="rId18"/>
    <sheet name="Роза Л. 43" sheetId="23" r:id="rId19"/>
    <sheet name="Бубнова 18" sheetId="24" r:id="rId20"/>
    <sheet name="Бубнова 27" sheetId="25" r:id="rId21"/>
    <sheet name="Андроновых 1" sheetId="26" r:id="rId22"/>
    <sheet name="Андроновых 3" sheetId="27" r:id="rId23"/>
    <sheet name="Ленинградская 24" sheetId="4" r:id="rId24"/>
  </sheets>
  <calcPr calcId="152511"/>
</workbook>
</file>

<file path=xl/calcChain.xml><?xml version="1.0" encoding="utf-8"?>
<calcChain xmlns="http://schemas.openxmlformats.org/spreadsheetml/2006/main">
  <c r="F92" i="4"/>
  <c r="F90"/>
  <c r="C90"/>
  <c r="F62"/>
  <c r="F43"/>
  <c r="F7"/>
  <c r="D83"/>
  <c r="C83"/>
  <c r="D80"/>
  <c r="C80"/>
  <c r="D75"/>
  <c r="C75"/>
  <c r="D69"/>
  <c r="C69"/>
  <c r="D63"/>
  <c r="C63"/>
  <c r="C62" s="1"/>
  <c r="E62"/>
  <c r="D62"/>
  <c r="D61"/>
  <c r="C61"/>
  <c r="D58"/>
  <c r="C58"/>
  <c r="D55"/>
  <c r="C55"/>
  <c r="D50"/>
  <c r="C50"/>
  <c r="D47"/>
  <c r="C47" s="1"/>
  <c r="C43" s="1"/>
  <c r="D44"/>
  <c r="C44"/>
  <c r="E43"/>
  <c r="D43" s="1"/>
  <c r="D41"/>
  <c r="C41"/>
  <c r="D39"/>
  <c r="C39"/>
  <c r="D38"/>
  <c r="C38"/>
  <c r="D35"/>
  <c r="C35"/>
  <c r="D29"/>
  <c r="C29"/>
  <c r="D25"/>
  <c r="C25"/>
  <c r="D19"/>
  <c r="C19"/>
  <c r="D16"/>
  <c r="C16"/>
  <c r="D13"/>
  <c r="C13"/>
  <c r="D8"/>
  <c r="C8"/>
  <c r="C7" s="1"/>
  <c r="E7"/>
  <c r="D7"/>
  <c r="E90" l="1"/>
  <c r="D90" s="1"/>
  <c r="F93" i="3" l="1"/>
  <c r="F91"/>
  <c r="C91"/>
  <c r="F61"/>
  <c r="F45"/>
  <c r="F9"/>
  <c r="F89" i="23"/>
  <c r="F89" i="22"/>
  <c r="F59"/>
  <c r="F44"/>
  <c r="F8"/>
  <c r="F91" i="12"/>
  <c r="F89"/>
  <c r="C89"/>
  <c r="F90" i="9"/>
  <c r="F88"/>
  <c r="C88"/>
  <c r="C90" i="10"/>
  <c r="F92"/>
  <c r="F63"/>
  <c r="F45"/>
  <c r="F9"/>
  <c r="F90" i="8"/>
  <c r="F90" i="7"/>
  <c r="F89" i="20"/>
  <c r="F60"/>
  <c r="F44"/>
  <c r="F8"/>
  <c r="F89" i="19"/>
  <c r="F89" i="18"/>
  <c r="F60"/>
  <c r="F44"/>
  <c r="F8"/>
  <c r="C87"/>
  <c r="F89" i="17"/>
  <c r="F60"/>
  <c r="F44"/>
  <c r="F8"/>
  <c r="C85" i="16"/>
  <c r="F87"/>
  <c r="F59"/>
  <c r="F43"/>
  <c r="F7"/>
  <c r="F87" i="15"/>
  <c r="F58"/>
  <c r="F43"/>
  <c r="F7"/>
  <c r="F89" i="14"/>
  <c r="F87"/>
  <c r="C87"/>
  <c r="F60"/>
  <c r="F44"/>
  <c r="F8"/>
  <c r="F88" i="13"/>
  <c r="F59"/>
  <c r="F44"/>
  <c r="F8"/>
  <c r="F86"/>
  <c r="C86"/>
  <c r="F93" i="6"/>
  <c r="F91"/>
  <c r="F63"/>
  <c r="F45"/>
  <c r="F9"/>
  <c r="F90" i="5"/>
  <c r="F60"/>
  <c r="F45"/>
  <c r="F9"/>
  <c r="F91" i="21"/>
  <c r="F62"/>
  <c r="F44"/>
  <c r="F8"/>
  <c r="F90" i="25"/>
  <c r="F60"/>
  <c r="F44"/>
  <c r="F8"/>
  <c r="F89" i="27"/>
  <c r="F89" i="26"/>
  <c r="F87"/>
  <c r="C87"/>
  <c r="F87" i="18" l="1"/>
  <c r="F88" i="25"/>
  <c r="F87" i="27"/>
  <c r="C87"/>
  <c r="C73"/>
  <c r="C78"/>
  <c r="C81"/>
  <c r="C67"/>
  <c r="C61"/>
  <c r="E44"/>
  <c r="E8"/>
  <c r="C78" i="26"/>
  <c r="C81"/>
  <c r="C59"/>
  <c r="E44"/>
  <c r="E8"/>
  <c r="E44" i="25"/>
  <c r="E8"/>
  <c r="C59" i="24"/>
  <c r="E44"/>
  <c r="E8"/>
  <c r="C60" i="27" l="1"/>
  <c r="E43" i="23"/>
  <c r="E7"/>
  <c r="F87" i="22"/>
  <c r="C87"/>
  <c r="E8"/>
  <c r="C89" i="21" l="1"/>
  <c r="F89"/>
  <c r="E44"/>
  <c r="E8"/>
  <c r="C87" i="20" l="1"/>
  <c r="C78"/>
  <c r="C81"/>
  <c r="F87"/>
  <c r="E44"/>
  <c r="E8"/>
  <c r="E44" i="19"/>
  <c r="E8"/>
  <c r="E44" i="18"/>
  <c r="E8"/>
  <c r="C87" i="17" l="1"/>
  <c r="F87"/>
  <c r="E44"/>
  <c r="E8"/>
  <c r="F85" i="16"/>
  <c r="E59"/>
  <c r="E43"/>
  <c r="E7"/>
  <c r="F85" i="15"/>
  <c r="C85"/>
  <c r="E58"/>
  <c r="E43"/>
  <c r="E7"/>
  <c r="E60" i="14"/>
  <c r="E44"/>
  <c r="E8"/>
  <c r="E59" i="13"/>
  <c r="E44"/>
  <c r="E8"/>
  <c r="C83" i="12"/>
  <c r="C80"/>
  <c r="E62"/>
  <c r="E89" s="1"/>
  <c r="E43"/>
  <c r="E7"/>
  <c r="E44" i="9"/>
  <c r="E8"/>
  <c r="F90" i="10"/>
  <c r="C9"/>
  <c r="E63"/>
  <c r="E45"/>
  <c r="E9"/>
  <c r="C9" i="8"/>
  <c r="F9" s="1"/>
  <c r="E60"/>
  <c r="E45"/>
  <c r="E9"/>
  <c r="E61" i="7"/>
  <c r="E45"/>
  <c r="E9"/>
  <c r="C91" i="6" l="1"/>
  <c r="C45"/>
  <c r="C70"/>
  <c r="C76"/>
  <c r="C81"/>
  <c r="C63" s="1"/>
  <c r="C84"/>
  <c r="C9"/>
  <c r="E63"/>
  <c r="E45"/>
  <c r="C88" i="5"/>
  <c r="F88"/>
  <c r="C74"/>
  <c r="C79"/>
  <c r="C82"/>
  <c r="C60" s="1"/>
  <c r="C45"/>
  <c r="C9"/>
  <c r="C61" i="3"/>
  <c r="C45"/>
  <c r="C10"/>
  <c r="C9"/>
  <c r="E61"/>
  <c r="E45"/>
  <c r="E9"/>
  <c r="C59" i="27" l="1"/>
  <c r="D81" i="25"/>
  <c r="D78"/>
  <c r="C81"/>
  <c r="C78"/>
  <c r="C73"/>
  <c r="C67"/>
  <c r="C61"/>
  <c r="C14"/>
  <c r="C9"/>
  <c r="C8"/>
  <c r="C20"/>
  <c r="C26"/>
  <c r="C30"/>
  <c r="C36"/>
  <c r="C40"/>
  <c r="C42"/>
  <c r="C45"/>
  <c r="C48"/>
  <c r="C51"/>
  <c r="C56"/>
  <c r="C59"/>
  <c r="C58" i="23"/>
  <c r="D59" i="24"/>
  <c r="E60"/>
  <c r="D60" s="1"/>
  <c r="C8"/>
  <c r="F8" s="1"/>
  <c r="C43" i="23"/>
  <c r="F43" s="1"/>
  <c r="C7"/>
  <c r="C56" i="21"/>
  <c r="C48"/>
  <c r="C45"/>
  <c r="C9"/>
  <c r="D8"/>
  <c r="C43" i="12"/>
  <c r="F43" s="1"/>
  <c r="C7"/>
  <c r="D7"/>
  <c r="D9" i="8"/>
  <c r="D21"/>
  <c r="D31"/>
  <c r="D37"/>
  <c r="D41"/>
  <c r="D43"/>
  <c r="D45"/>
  <c r="D52"/>
  <c r="D61"/>
  <c r="D67"/>
  <c r="D73"/>
  <c r="D78"/>
  <c r="D81"/>
  <c r="D81" i="6"/>
  <c r="D9" i="5"/>
  <c r="F7" i="23" l="1"/>
  <c r="F7" i="12"/>
  <c r="C44" i="25"/>
  <c r="C60" i="24"/>
  <c r="F60" s="1"/>
  <c r="E88"/>
  <c r="C60" i="25"/>
  <c r="D61" i="12"/>
  <c r="C88" i="25" l="1"/>
  <c r="D58" i="23"/>
  <c r="C80"/>
  <c r="C77"/>
  <c r="C72"/>
  <c r="C66"/>
  <c r="C60"/>
  <c r="C55"/>
  <c r="C50"/>
  <c r="C47"/>
  <c r="C44"/>
  <c r="C41"/>
  <c r="C39"/>
  <c r="C38"/>
  <c r="C35"/>
  <c r="C29"/>
  <c r="C25"/>
  <c r="C19"/>
  <c r="C16"/>
  <c r="C13"/>
  <c r="C8"/>
  <c r="E59"/>
  <c r="C80" i="22"/>
  <c r="C77"/>
  <c r="C72"/>
  <c r="C66"/>
  <c r="C60"/>
  <c r="C56"/>
  <c r="C51"/>
  <c r="C48"/>
  <c r="C45"/>
  <c r="C42"/>
  <c r="C40"/>
  <c r="C39"/>
  <c r="C36"/>
  <c r="C30"/>
  <c r="C26"/>
  <c r="C20"/>
  <c r="C17"/>
  <c r="C14"/>
  <c r="C9"/>
  <c r="E44"/>
  <c r="E59"/>
  <c r="C62" i="12"/>
  <c r="C58"/>
  <c r="C50"/>
  <c r="C44"/>
  <c r="C16"/>
  <c r="D89"/>
  <c r="C81" i="9"/>
  <c r="C78"/>
  <c r="C73"/>
  <c r="C67"/>
  <c r="C62"/>
  <c r="C59"/>
  <c r="C56"/>
  <c r="C51"/>
  <c r="C48"/>
  <c r="C42"/>
  <c r="C40"/>
  <c r="C39"/>
  <c r="C30"/>
  <c r="C20"/>
  <c r="E61"/>
  <c r="C84" i="10"/>
  <c r="C81"/>
  <c r="C76"/>
  <c r="C70"/>
  <c r="C64"/>
  <c r="C60"/>
  <c r="C57"/>
  <c r="C52"/>
  <c r="C49"/>
  <c r="C46"/>
  <c r="C43"/>
  <c r="C41"/>
  <c r="C40"/>
  <c r="C37"/>
  <c r="C31"/>
  <c r="C27"/>
  <c r="C21"/>
  <c r="C18"/>
  <c r="C15"/>
  <c r="C10"/>
  <c r="C81" i="8"/>
  <c r="C78"/>
  <c r="C73"/>
  <c r="C67"/>
  <c r="C61"/>
  <c r="C57"/>
  <c r="C52"/>
  <c r="C49"/>
  <c r="C46"/>
  <c r="C43"/>
  <c r="C41"/>
  <c r="C40"/>
  <c r="C37"/>
  <c r="C31"/>
  <c r="C27"/>
  <c r="C21"/>
  <c r="C18"/>
  <c r="C15"/>
  <c r="C10"/>
  <c r="E88"/>
  <c r="C82" i="7"/>
  <c r="C79"/>
  <c r="C74"/>
  <c r="C68"/>
  <c r="C62"/>
  <c r="C60"/>
  <c r="C57"/>
  <c r="C52"/>
  <c r="C49"/>
  <c r="C46"/>
  <c r="C43"/>
  <c r="C41"/>
  <c r="C40"/>
  <c r="C37"/>
  <c r="C31"/>
  <c r="C27"/>
  <c r="C21"/>
  <c r="C18"/>
  <c r="C15"/>
  <c r="C10"/>
  <c r="C9" s="1"/>
  <c r="F9" s="1"/>
  <c r="C59" i="20"/>
  <c r="E60"/>
  <c r="C81" i="19"/>
  <c r="C78"/>
  <c r="C59"/>
  <c r="E60"/>
  <c r="C81" i="18"/>
  <c r="C78"/>
  <c r="C73"/>
  <c r="C67"/>
  <c r="C61"/>
  <c r="C59"/>
  <c r="C56"/>
  <c r="C51"/>
  <c r="C48"/>
  <c r="C45"/>
  <c r="C42"/>
  <c r="C40"/>
  <c r="C39"/>
  <c r="C36"/>
  <c r="C30"/>
  <c r="C26"/>
  <c r="C20"/>
  <c r="C17"/>
  <c r="C14"/>
  <c r="C9"/>
  <c r="C81" i="17"/>
  <c r="C78"/>
  <c r="C73"/>
  <c r="C67"/>
  <c r="C61"/>
  <c r="C59"/>
  <c r="C56"/>
  <c r="C51"/>
  <c r="C48"/>
  <c r="C45"/>
  <c r="C42"/>
  <c r="C40"/>
  <c r="C39"/>
  <c r="C36"/>
  <c r="C30"/>
  <c r="C26"/>
  <c r="C20"/>
  <c r="C17"/>
  <c r="C14"/>
  <c r="C9"/>
  <c r="E60"/>
  <c r="C80" i="16"/>
  <c r="C77"/>
  <c r="C72"/>
  <c r="C66"/>
  <c r="C60"/>
  <c r="C58"/>
  <c r="C55"/>
  <c r="C44"/>
  <c r="C41"/>
  <c r="C39"/>
  <c r="C38"/>
  <c r="C35"/>
  <c r="C29"/>
  <c r="C25"/>
  <c r="C19"/>
  <c r="C16"/>
  <c r="C13"/>
  <c r="C8"/>
  <c r="C8" i="15"/>
  <c r="C13"/>
  <c r="C16"/>
  <c r="C19"/>
  <c r="C25"/>
  <c r="C29"/>
  <c r="C38"/>
  <c r="C39"/>
  <c r="C44"/>
  <c r="C47"/>
  <c r="C50"/>
  <c r="C55"/>
  <c r="C59"/>
  <c r="C65"/>
  <c r="C76"/>
  <c r="C79"/>
  <c r="C71"/>
  <c r="C41"/>
  <c r="C35"/>
  <c r="E87" i="14"/>
  <c r="C81"/>
  <c r="C78"/>
  <c r="C73"/>
  <c r="C67"/>
  <c r="C61"/>
  <c r="C59"/>
  <c r="C8" i="13"/>
  <c r="C9"/>
  <c r="C44"/>
  <c r="C77"/>
  <c r="C80"/>
  <c r="F62" i="12" l="1"/>
  <c r="C45" i="8"/>
  <c r="F45" s="1"/>
  <c r="C60"/>
  <c r="C45" i="7"/>
  <c r="F45" s="1"/>
  <c r="C61"/>
  <c r="F88"/>
  <c r="F61"/>
  <c r="C88"/>
  <c r="E87" i="23"/>
  <c r="C59"/>
  <c r="C7" i="15"/>
  <c r="C58"/>
  <c r="E91" i="6"/>
  <c r="E88" i="5"/>
  <c r="D83" i="3"/>
  <c r="E91"/>
  <c r="C15"/>
  <c r="C18"/>
  <c r="C21"/>
  <c r="C27"/>
  <c r="C31"/>
  <c r="C40"/>
  <c r="C41"/>
  <c r="C43"/>
  <c r="C46"/>
  <c r="C49"/>
  <c r="C52"/>
  <c r="C57"/>
  <c r="C62"/>
  <c r="C68"/>
  <c r="C75"/>
  <c r="C14" i="21"/>
  <c r="C20"/>
  <c r="C26"/>
  <c r="C30"/>
  <c r="C36"/>
  <c r="C40"/>
  <c r="C42"/>
  <c r="C75"/>
  <c r="C69"/>
  <c r="C63"/>
  <c r="C51"/>
  <c r="C39"/>
  <c r="C17"/>
  <c r="C8"/>
  <c r="D83"/>
  <c r="C17" i="25"/>
  <c r="C39"/>
  <c r="E60" i="27"/>
  <c r="D81" i="26"/>
  <c r="F59" i="23" l="1"/>
  <c r="F87" s="1"/>
  <c r="C87"/>
  <c r="F60" i="8"/>
  <c r="F88" s="1"/>
  <c r="E60" i="26"/>
  <c r="E87" s="1"/>
  <c r="D9"/>
  <c r="D8"/>
  <c r="C8" s="1"/>
  <c r="D42" i="25" l="1"/>
  <c r="E60"/>
  <c r="C42" i="27"/>
  <c r="D42"/>
  <c r="D81"/>
  <c r="C42" i="26"/>
  <c r="D42"/>
  <c r="C42" i="24" l="1"/>
  <c r="D42"/>
  <c r="D9"/>
  <c r="D8"/>
  <c r="D80" i="23" l="1"/>
  <c r="D41"/>
  <c r="D80" i="22"/>
  <c r="D42"/>
  <c r="C59" l="1"/>
  <c r="C44"/>
  <c r="C8"/>
  <c r="E62" i="21"/>
  <c r="D56"/>
  <c r="D42"/>
  <c r="E89" l="1"/>
  <c r="C62"/>
  <c r="D81" i="24"/>
  <c r="D81" i="20"/>
  <c r="C42"/>
  <c r="D42"/>
  <c r="C42" i="19"/>
  <c r="D42"/>
  <c r="E87" l="1"/>
  <c r="D42" i="18"/>
  <c r="E60" l="1"/>
  <c r="D83" i="19"/>
  <c r="C83" s="1"/>
  <c r="D82"/>
  <c r="C82" s="1"/>
  <c r="D81"/>
  <c r="D83" i="18"/>
  <c r="C83" s="1"/>
  <c r="D82"/>
  <c r="C82" s="1"/>
  <c r="D81"/>
  <c r="D42" i="17"/>
  <c r="C8" l="1"/>
  <c r="C44"/>
  <c r="C60"/>
  <c r="D43" i="10"/>
  <c r="C45" l="1"/>
  <c r="C63"/>
  <c r="D82" i="7"/>
  <c r="C37" i="3"/>
  <c r="G42"/>
  <c r="D57" l="1"/>
  <c r="D75"/>
  <c r="D68"/>
  <c r="D62"/>
  <c r="C60" i="14" l="1"/>
  <c r="D45" i="13" l="1"/>
  <c r="C45" s="1"/>
  <c r="D9"/>
  <c r="D8"/>
  <c r="C61" i="9" l="1"/>
  <c r="D42"/>
  <c r="D81"/>
  <c r="F61" l="1"/>
  <c r="C43" i="15"/>
  <c r="C7" i="16" l="1"/>
  <c r="C59"/>
  <c r="D80"/>
  <c r="D79" i="15" l="1"/>
  <c r="D41"/>
  <c r="D81" i="14" l="1"/>
  <c r="D42"/>
  <c r="C42" s="1"/>
  <c r="D26"/>
  <c r="C26" s="1"/>
  <c r="D80" i="13"/>
  <c r="D42"/>
  <c r="C42" s="1"/>
  <c r="D83" i="12" l="1"/>
  <c r="D41"/>
  <c r="C41" s="1"/>
  <c r="D84" i="10" l="1"/>
  <c r="D45" i="6" l="1"/>
  <c r="D84"/>
  <c r="D63"/>
  <c r="D60"/>
  <c r="C60" s="1"/>
  <c r="D43"/>
  <c r="C43" s="1"/>
  <c r="D82" i="5"/>
  <c r="D60"/>
  <c r="D43"/>
  <c r="C43" s="1"/>
  <c r="E87" i="27" l="1"/>
  <c r="E88" i="25"/>
  <c r="E87" i="20"/>
  <c r="E87" i="18"/>
  <c r="E87" i="17"/>
  <c r="E85" i="16"/>
  <c r="E88" i="9"/>
  <c r="E87" i="22"/>
  <c r="E85" i="15"/>
  <c r="E86" i="13"/>
  <c r="E90" i="10" l="1"/>
  <c r="E88" i="7"/>
  <c r="D60"/>
  <c r="D78" i="27" l="1"/>
  <c r="D73"/>
  <c r="D67"/>
  <c r="D61"/>
  <c r="D60"/>
  <c r="D59"/>
  <c r="D56"/>
  <c r="C56" s="1"/>
  <c r="D51"/>
  <c r="C51" s="1"/>
  <c r="D48"/>
  <c r="C48" s="1"/>
  <c r="D45"/>
  <c r="C45" s="1"/>
  <c r="D44"/>
  <c r="D40"/>
  <c r="C40" s="1"/>
  <c r="D39"/>
  <c r="C39" s="1"/>
  <c r="D36"/>
  <c r="C36" s="1"/>
  <c r="D30"/>
  <c r="C30" s="1"/>
  <c r="D26"/>
  <c r="C26" s="1"/>
  <c r="D20"/>
  <c r="C20" s="1"/>
  <c r="D17"/>
  <c r="C17" s="1"/>
  <c r="D14"/>
  <c r="C14" s="1"/>
  <c r="D9"/>
  <c r="C9" s="1"/>
  <c r="D8"/>
  <c r="C8" s="1"/>
  <c r="D78" i="26"/>
  <c r="D73"/>
  <c r="C73" s="1"/>
  <c r="D67"/>
  <c r="C67" s="1"/>
  <c r="D61"/>
  <c r="C61" s="1"/>
  <c r="C60" s="1"/>
  <c r="D60"/>
  <c r="D59"/>
  <c r="D56"/>
  <c r="C56" s="1"/>
  <c r="D51"/>
  <c r="C51" s="1"/>
  <c r="D48"/>
  <c r="C48" s="1"/>
  <c r="D45"/>
  <c r="C45" s="1"/>
  <c r="D44"/>
  <c r="D40"/>
  <c r="C40" s="1"/>
  <c r="D39"/>
  <c r="C39" s="1"/>
  <c r="D36"/>
  <c r="C36" s="1"/>
  <c r="D30"/>
  <c r="C30" s="1"/>
  <c r="D26"/>
  <c r="C26" s="1"/>
  <c r="D20"/>
  <c r="C20" s="1"/>
  <c r="D17"/>
  <c r="C17" s="1"/>
  <c r="D14"/>
  <c r="C14" s="1"/>
  <c r="C9"/>
  <c r="D73" i="25"/>
  <c r="D67"/>
  <c r="D61"/>
  <c r="D60"/>
  <c r="D59"/>
  <c r="D56"/>
  <c r="D51"/>
  <c r="D48"/>
  <c r="D45"/>
  <c r="D44"/>
  <c r="D40"/>
  <c r="D39"/>
  <c r="D36"/>
  <c r="D30"/>
  <c r="D26"/>
  <c r="D20"/>
  <c r="D17"/>
  <c r="D14"/>
  <c r="D9"/>
  <c r="D8"/>
  <c r="D78" i="24"/>
  <c r="D73"/>
  <c r="C73" s="1"/>
  <c r="D67"/>
  <c r="C67" s="1"/>
  <c r="D61"/>
  <c r="C61" s="1"/>
  <c r="D56"/>
  <c r="C56" s="1"/>
  <c r="D51"/>
  <c r="C51" s="1"/>
  <c r="D48"/>
  <c r="C48" s="1"/>
  <c r="D45"/>
  <c r="C45" s="1"/>
  <c r="D44"/>
  <c r="D40"/>
  <c r="C40" s="1"/>
  <c r="D39"/>
  <c r="C39" s="1"/>
  <c r="D36"/>
  <c r="C36" s="1"/>
  <c r="D30"/>
  <c r="C30" s="1"/>
  <c r="D26"/>
  <c r="C26" s="1"/>
  <c r="D20"/>
  <c r="C20" s="1"/>
  <c r="D17"/>
  <c r="C17" s="1"/>
  <c r="D14"/>
  <c r="C14" s="1"/>
  <c r="C9"/>
  <c r="D77" i="23"/>
  <c r="D72"/>
  <c r="D66"/>
  <c r="D60"/>
  <c r="D59"/>
  <c r="D55"/>
  <c r="D50"/>
  <c r="D47"/>
  <c r="D44"/>
  <c r="D43"/>
  <c r="D39"/>
  <c r="D38"/>
  <c r="D35"/>
  <c r="D29"/>
  <c r="D25"/>
  <c r="D19"/>
  <c r="D16"/>
  <c r="D13"/>
  <c r="D8"/>
  <c r="D7"/>
  <c r="D77" i="22"/>
  <c r="D72"/>
  <c r="D66"/>
  <c r="D60"/>
  <c r="D59"/>
  <c r="D56"/>
  <c r="D51"/>
  <c r="D48"/>
  <c r="D45"/>
  <c r="D44"/>
  <c r="D40"/>
  <c r="D39"/>
  <c r="D36"/>
  <c r="D30"/>
  <c r="D26"/>
  <c r="D20"/>
  <c r="D17"/>
  <c r="D14"/>
  <c r="D9"/>
  <c r="D8"/>
  <c r="D80" i="21"/>
  <c r="D75"/>
  <c r="D69"/>
  <c r="D63"/>
  <c r="D62"/>
  <c r="D59"/>
  <c r="D51"/>
  <c r="D48"/>
  <c r="D45"/>
  <c r="D44"/>
  <c r="C44" s="1"/>
  <c r="D40"/>
  <c r="D39"/>
  <c r="D36"/>
  <c r="D30"/>
  <c r="D26"/>
  <c r="D20"/>
  <c r="D17"/>
  <c r="D14"/>
  <c r="D9"/>
  <c r="D78" i="20"/>
  <c r="D73"/>
  <c r="C73" s="1"/>
  <c r="D67"/>
  <c r="C67" s="1"/>
  <c r="D61"/>
  <c r="C61" s="1"/>
  <c r="D60"/>
  <c r="D59"/>
  <c r="D56"/>
  <c r="C56" s="1"/>
  <c r="D51"/>
  <c r="C51" s="1"/>
  <c r="D48"/>
  <c r="C48" s="1"/>
  <c r="D45"/>
  <c r="C45" s="1"/>
  <c r="D44"/>
  <c r="C44" s="1"/>
  <c r="D40"/>
  <c r="C40" s="1"/>
  <c r="D39"/>
  <c r="C39" s="1"/>
  <c r="D36"/>
  <c r="C36" s="1"/>
  <c r="D30"/>
  <c r="C30" s="1"/>
  <c r="D26"/>
  <c r="C26" s="1"/>
  <c r="D20"/>
  <c r="C20" s="1"/>
  <c r="D17"/>
  <c r="C17" s="1"/>
  <c r="D14"/>
  <c r="C14" s="1"/>
  <c r="D9"/>
  <c r="C9" s="1"/>
  <c r="D8"/>
  <c r="D78" i="19"/>
  <c r="D73"/>
  <c r="C73" s="1"/>
  <c r="D67"/>
  <c r="C67" s="1"/>
  <c r="D61"/>
  <c r="C61" s="1"/>
  <c r="D60"/>
  <c r="D59"/>
  <c r="D56"/>
  <c r="C56" s="1"/>
  <c r="D51"/>
  <c r="C51" s="1"/>
  <c r="D48"/>
  <c r="C48" s="1"/>
  <c r="D45"/>
  <c r="C45" s="1"/>
  <c r="D44"/>
  <c r="D40"/>
  <c r="C40" s="1"/>
  <c r="D39"/>
  <c r="C39" s="1"/>
  <c r="D36"/>
  <c r="C36" s="1"/>
  <c r="D30"/>
  <c r="C30" s="1"/>
  <c r="D26"/>
  <c r="C26" s="1"/>
  <c r="D20"/>
  <c r="C20" s="1"/>
  <c r="D17"/>
  <c r="C17" s="1"/>
  <c r="D14"/>
  <c r="C14" s="1"/>
  <c r="D9"/>
  <c r="C9" s="1"/>
  <c r="D8"/>
  <c r="C8" s="1"/>
  <c r="F8" s="1"/>
  <c r="D78" i="18"/>
  <c r="D73"/>
  <c r="D67"/>
  <c r="D61"/>
  <c r="D60"/>
  <c r="C60" s="1"/>
  <c r="D59"/>
  <c r="D56"/>
  <c r="D51"/>
  <c r="D48"/>
  <c r="D45"/>
  <c r="D44"/>
  <c r="C44" s="1"/>
  <c r="D40"/>
  <c r="D39"/>
  <c r="D36"/>
  <c r="D30"/>
  <c r="D26"/>
  <c r="D20"/>
  <c r="D17"/>
  <c r="D14"/>
  <c r="D9"/>
  <c r="D8"/>
  <c r="C8" s="1"/>
  <c r="D83" i="17"/>
  <c r="C83" s="1"/>
  <c r="D82"/>
  <c r="C82" s="1"/>
  <c r="D81"/>
  <c r="D78"/>
  <c r="D73"/>
  <c r="D67"/>
  <c r="D61"/>
  <c r="D60"/>
  <c r="D59"/>
  <c r="D56"/>
  <c r="D51"/>
  <c r="D48"/>
  <c r="D45"/>
  <c r="D44"/>
  <c r="D40"/>
  <c r="D39"/>
  <c r="D36"/>
  <c r="D30"/>
  <c r="D26"/>
  <c r="D20"/>
  <c r="D17"/>
  <c r="D14"/>
  <c r="D9"/>
  <c r="D8"/>
  <c r="D77" i="16"/>
  <c r="D72"/>
  <c r="D66"/>
  <c r="D60"/>
  <c r="D59"/>
  <c r="D58"/>
  <c r="D55"/>
  <c r="D50"/>
  <c r="C50" s="1"/>
  <c r="D47"/>
  <c r="C47" s="1"/>
  <c r="D44"/>
  <c r="D43"/>
  <c r="D39"/>
  <c r="D38"/>
  <c r="D35"/>
  <c r="D29"/>
  <c r="D25"/>
  <c r="D19"/>
  <c r="D16"/>
  <c r="D13"/>
  <c r="D8"/>
  <c r="D7"/>
  <c r="D76" i="15"/>
  <c r="D71"/>
  <c r="D65"/>
  <c r="D59"/>
  <c r="D58"/>
  <c r="D55"/>
  <c r="D50"/>
  <c r="D47"/>
  <c r="D44"/>
  <c r="D43"/>
  <c r="D39"/>
  <c r="D38"/>
  <c r="D35"/>
  <c r="D29"/>
  <c r="D25"/>
  <c r="D19"/>
  <c r="D16"/>
  <c r="D13"/>
  <c r="D8"/>
  <c r="D7"/>
  <c r="D78" i="14"/>
  <c r="D73"/>
  <c r="D67"/>
  <c r="D61"/>
  <c r="D60"/>
  <c r="D59"/>
  <c r="D56"/>
  <c r="C56" s="1"/>
  <c r="D51"/>
  <c r="C51" s="1"/>
  <c r="D48"/>
  <c r="C48" s="1"/>
  <c r="D45"/>
  <c r="C45" s="1"/>
  <c r="D44"/>
  <c r="D40"/>
  <c r="C40" s="1"/>
  <c r="D39"/>
  <c r="C39" s="1"/>
  <c r="D36"/>
  <c r="C36" s="1"/>
  <c r="D30"/>
  <c r="C30" s="1"/>
  <c r="D20"/>
  <c r="C20" s="1"/>
  <c r="D17"/>
  <c r="C17" s="1"/>
  <c r="D14"/>
  <c r="C14" s="1"/>
  <c r="D9"/>
  <c r="C9" s="1"/>
  <c r="D8"/>
  <c r="C8" s="1"/>
  <c r="D77" i="13"/>
  <c r="D72"/>
  <c r="C72" s="1"/>
  <c r="D66"/>
  <c r="C66" s="1"/>
  <c r="D60"/>
  <c r="C60" s="1"/>
  <c r="D59"/>
  <c r="D56"/>
  <c r="C56" s="1"/>
  <c r="D51"/>
  <c r="C51" s="1"/>
  <c r="D48"/>
  <c r="C48" s="1"/>
  <c r="D44"/>
  <c r="D40"/>
  <c r="C40" s="1"/>
  <c r="D39"/>
  <c r="C39" s="1"/>
  <c r="D36"/>
  <c r="C36" s="1"/>
  <c r="D30"/>
  <c r="C30" s="1"/>
  <c r="D26"/>
  <c r="C26" s="1"/>
  <c r="D20"/>
  <c r="C20" s="1"/>
  <c r="D17"/>
  <c r="C17" s="1"/>
  <c r="D14"/>
  <c r="C14" s="1"/>
  <c r="D80" i="12"/>
  <c r="D75"/>
  <c r="C75" s="1"/>
  <c r="D69"/>
  <c r="C69" s="1"/>
  <c r="D63"/>
  <c r="C63" s="1"/>
  <c r="D62"/>
  <c r="D58"/>
  <c r="D55"/>
  <c r="C55" s="1"/>
  <c r="D50"/>
  <c r="D47"/>
  <c r="C47" s="1"/>
  <c r="D44"/>
  <c r="D43"/>
  <c r="D39"/>
  <c r="C39" s="1"/>
  <c r="D38"/>
  <c r="C38" s="1"/>
  <c r="D35"/>
  <c r="C35" s="1"/>
  <c r="D29"/>
  <c r="C29" s="1"/>
  <c r="D25"/>
  <c r="C25" s="1"/>
  <c r="D19"/>
  <c r="C19" s="1"/>
  <c r="D16"/>
  <c r="D13"/>
  <c r="C13" s="1"/>
  <c r="D8"/>
  <c r="C8" s="1"/>
  <c r="D81" i="10"/>
  <c r="D76"/>
  <c r="D70"/>
  <c r="D64"/>
  <c r="D63"/>
  <c r="D60"/>
  <c r="D57"/>
  <c r="D52"/>
  <c r="D49"/>
  <c r="D46"/>
  <c r="D45"/>
  <c r="D41"/>
  <c r="D40"/>
  <c r="D37"/>
  <c r="D31"/>
  <c r="D27"/>
  <c r="D21"/>
  <c r="D18"/>
  <c r="D15"/>
  <c r="D10"/>
  <c r="D9"/>
  <c r="D78" i="9"/>
  <c r="D73"/>
  <c r="D67"/>
  <c r="D62"/>
  <c r="D61"/>
  <c r="D59"/>
  <c r="D56"/>
  <c r="D51"/>
  <c r="D48"/>
  <c r="D45"/>
  <c r="C45" s="1"/>
  <c r="D44"/>
  <c r="D40"/>
  <c r="D39"/>
  <c r="D36"/>
  <c r="C36" s="1"/>
  <c r="D30"/>
  <c r="D26"/>
  <c r="C26" s="1"/>
  <c r="D20"/>
  <c r="D17"/>
  <c r="C17" s="1"/>
  <c r="D14"/>
  <c r="C14" s="1"/>
  <c r="D9"/>
  <c r="C9" s="1"/>
  <c r="D8"/>
  <c r="D83" i="8"/>
  <c r="C83" s="1"/>
  <c r="D82"/>
  <c r="C82" s="1"/>
  <c r="C88" s="1"/>
  <c r="D60"/>
  <c r="D57"/>
  <c r="D49"/>
  <c r="D46"/>
  <c r="D40"/>
  <c r="D27"/>
  <c r="D18"/>
  <c r="D15"/>
  <c r="D79" i="7"/>
  <c r="D74"/>
  <c r="D68"/>
  <c r="D62"/>
  <c r="D61"/>
  <c r="D57"/>
  <c r="D52"/>
  <c r="D49"/>
  <c r="D46"/>
  <c r="D45"/>
  <c r="D41"/>
  <c r="D40"/>
  <c r="D37"/>
  <c r="D31"/>
  <c r="D27"/>
  <c r="D21"/>
  <c r="D18"/>
  <c r="D15"/>
  <c r="D10"/>
  <c r="D9"/>
  <c r="D76" i="6"/>
  <c r="D70"/>
  <c r="D64"/>
  <c r="C64" s="1"/>
  <c r="D57"/>
  <c r="C57" s="1"/>
  <c r="D52"/>
  <c r="C52" s="1"/>
  <c r="D49"/>
  <c r="C49" s="1"/>
  <c r="D46"/>
  <c r="C46" s="1"/>
  <c r="D41"/>
  <c r="C41" s="1"/>
  <c r="D40"/>
  <c r="C40" s="1"/>
  <c r="D37"/>
  <c r="C37" s="1"/>
  <c r="D31"/>
  <c r="C31" s="1"/>
  <c r="D27"/>
  <c r="C27" s="1"/>
  <c r="D21"/>
  <c r="C21" s="1"/>
  <c r="D18"/>
  <c r="C18" s="1"/>
  <c r="D15"/>
  <c r="C15" s="1"/>
  <c r="D10"/>
  <c r="C10" s="1"/>
  <c r="D9"/>
  <c r="D79" i="5"/>
  <c r="D74"/>
  <c r="D67"/>
  <c r="C67" s="1"/>
  <c r="D61"/>
  <c r="C61" s="1"/>
  <c r="D57"/>
  <c r="C57" s="1"/>
  <c r="D52"/>
  <c r="C52" s="1"/>
  <c r="D49"/>
  <c r="C49" s="1"/>
  <c r="D46"/>
  <c r="C46" s="1"/>
  <c r="D45"/>
  <c r="D41"/>
  <c r="C41" s="1"/>
  <c r="D40"/>
  <c r="C40" s="1"/>
  <c r="D37"/>
  <c r="C37" s="1"/>
  <c r="D31"/>
  <c r="C31" s="1"/>
  <c r="D27"/>
  <c r="C27" s="1"/>
  <c r="D21"/>
  <c r="C21" s="1"/>
  <c r="D18"/>
  <c r="C18" s="1"/>
  <c r="D15"/>
  <c r="C15" s="1"/>
  <c r="D10"/>
  <c r="C10" s="1"/>
  <c r="D10" i="3"/>
  <c r="D9"/>
  <c r="D80"/>
  <c r="D61"/>
  <c r="D52"/>
  <c r="D49"/>
  <c r="D46"/>
  <c r="D45"/>
  <c r="D43"/>
  <c r="D41"/>
  <c r="D40"/>
  <c r="D37"/>
  <c r="D31"/>
  <c r="D27"/>
  <c r="D21"/>
  <c r="D18"/>
  <c r="D15"/>
  <c r="C60" i="19" l="1"/>
  <c r="F60" s="1"/>
  <c r="C44" i="24"/>
  <c r="F44"/>
  <c r="F88" s="1"/>
  <c r="F90" s="1"/>
  <c r="C88"/>
  <c r="C44" i="19"/>
  <c r="C59" i="13"/>
  <c r="D87" i="26"/>
  <c r="C61" i="12"/>
  <c r="C60" i="20"/>
  <c r="C8"/>
  <c r="C44" i="27"/>
  <c r="C44" i="26"/>
  <c r="C43" i="16"/>
  <c r="C44" i="14"/>
  <c r="C8" i="9"/>
  <c r="F8" s="1"/>
  <c r="C44"/>
  <c r="D91" i="3"/>
  <c r="D88" i="5"/>
  <c r="D87" i="27"/>
  <c r="D88" i="25"/>
  <c r="D88" i="24"/>
  <c r="D87" i="23"/>
  <c r="D87" i="22"/>
  <c r="D89" i="21"/>
  <c r="D87" i="20"/>
  <c r="D87" i="19"/>
  <c r="D87" i="18"/>
  <c r="D87" i="17"/>
  <c r="D85" i="16"/>
  <c r="D85" i="15"/>
  <c r="D87" i="14"/>
  <c r="D86" i="13"/>
  <c r="D88" i="9"/>
  <c r="D90" i="10"/>
  <c r="D88" i="8"/>
  <c r="D88" i="7"/>
  <c r="D91" i="6"/>
  <c r="F44" i="9" l="1"/>
  <c r="F44" i="19"/>
  <c r="F87" s="1"/>
  <c r="C87"/>
</calcChain>
</file>

<file path=xl/sharedStrings.xml><?xml version="1.0" encoding="utf-8"?>
<sst xmlns="http://schemas.openxmlformats.org/spreadsheetml/2006/main" count="3498" uniqueCount="141">
  <si>
    <t>Наименование работ и услуг</t>
  </si>
  <si>
    <t>Периодичность выполнения работ и оказания услуг</t>
  </si>
  <si>
    <t>Стоимость на 1 кв.м общей площади (руб. в месяц)</t>
  </si>
  <si>
    <t xml:space="preserve">I. 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многоквартирных домов </t>
  </si>
  <si>
    <t>1. Работы, выполняемые в отношении всех видов фундаментов:</t>
  </si>
  <si>
    <t>проверка технического состояния видимых частей конструкций с выявлением:</t>
  </si>
  <si>
    <t>признаков неравномерных осадок фундаментов всех типов</t>
  </si>
  <si>
    <t>2 раза в год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</si>
  <si>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</si>
  <si>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</si>
  <si>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по мере необходимости</t>
  </si>
  <si>
    <t>2. Работы, выполняемые для надлежащего содержания стен многоквартирных домов:</t>
  </si>
  <si>
    <r>
  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устройств,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  </r>
  </si>
  <si>
    <t>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</si>
  <si>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3. Работы, выполняемые в целях надлежащего содержания перекрытий и покрытий многоквартирных домов:</t>
  </si>
  <si>
    <t>выявление нарушений условий эксплуатации, несанкционированных изменений конструктивного решения, выявления прогибов, трещин и колебаний,выявление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покрытиями, проверка состояния утеплителя, гидроизоляции и звукоизоляции, адгезии отделочных слоев к конструкциям перекрытия (покрытия)</t>
  </si>
  <si>
    <t>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</si>
  <si>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4. Работы, выполняемые в целях надлежащего содержания крыш многоквартирных домов:</t>
  </si>
  <si>
    <t>проверка кровли на отсутствие протечек</t>
  </si>
  <si>
    <t>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</si>
  <si>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проверка температурно-влажностного режима и воздухообмена на чердаке</t>
  </si>
  <si>
    <t>проверка и при необходимости очистка кровли от скопления снега и наледи</t>
  </si>
  <si>
    <t>при выявлении нарушений, приводящих к протечкам, -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</si>
  <si>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5.  Работы, выполняемые в целях надлежащего содержания лестниц многоквартирных домов:</t>
  </si>
  <si>
    <t>выявление деформации и повреждений в несущих конструкциях, надежности крепления ограждений, выбоин и сколов в ступенях</t>
  </si>
  <si>
    <t>выявление прогибов несущих конструкций,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</si>
  <si>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6. Работы, выполняемые в целях надлежащего содержания фасадов многоквартирных домов:</t>
  </si>
  <si>
    <t>выявление нарушений отделки фасадов и их отдельных элементов, ослабления связи отделочных слоев со стенами</t>
  </si>
  <si>
    <t>выявление нарушений и эксплуатационных качеств несущих конструкций, гидроизоляции, элементов металлических ограждений</t>
  </si>
  <si>
    <t>контроль состояния и восстановление или замена отдельных элементов крылец и зонтов над входами в здание</t>
  </si>
  <si>
    <t>контроль состояния плотности притворов входных дверей, самозакрывающихся устройств (доводчики, пружины), ограничителей хода дверей (остановы)</t>
  </si>
  <si>
    <t>1 раз в 3 года</t>
  </si>
  <si>
    <t>7. Работы, выполняемые в целях надлежащего содержания перегородок в многоквартирных домах:</t>
  </si>
  <si>
    <t>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</si>
  <si>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1 раз в год</t>
  </si>
  <si>
    <t>8. Работы, выполняемые в целях надлежащего содержания внутренней отделки многоквартирных домов, - проверка состояния внутренней отделки.   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</t>
  </si>
  <si>
    <t>9. Работы, выполняемые в целях надлежащего содержания полов помещений, относящихся к общему имуществу в многоквартирном доме:</t>
  </si>
  <si>
    <t>проверка состояния основания, поверхностного слоя и работоспособности системы вентиляции (для деревянных полов)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</si>
  <si>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10. Работы, выполняемые в целях надлежащего содержания оконных и дверных заполнений помещений, относящихся к общему имуществу в многоквартирном доме:</t>
  </si>
  <si>
    <t>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доме,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</si>
  <si>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II.Работы,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</si>
  <si>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11. Работы, выполняемые в целях надлежащего содержания систем вентиляции и дымоудаления многоквартирных домов:</t>
  </si>
  <si>
    <t>проверка утепления теплых чердаков, плотности закрытия входов на них</t>
  </si>
  <si>
    <t>устранение неплотностей в вентиляционных каналах и шахтах, устранение засоров в каналах,при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</si>
  <si>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12. Общие работы, выполняемые для надлежащего содержания систем водоснабжения (холодного и горячего), отопления и водоотведения в многоквартирных домах:</t>
  </si>
  <si>
    <t>проверка исправности, работоспособности, запорной арматуры, контрольно-измерительных приборов, коллективных (общедомовых) приборов учета,  элементов, скрытых от постоянного наблюдения (разводящих трубопроводов и оборудования на чердаках, в подвалах и каналах)</t>
  </si>
  <si>
    <t>ежемесячно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</si>
  <si>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</si>
  <si>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еженедельно</t>
  </si>
  <si>
    <t>13. Работы, выполняемые в целях надлежащего содержания систем теплоснабжения (отопление, горячее водоснабжение) в многоквартирных домах:</t>
  </si>
  <si>
    <t>испытания на прочность и плотность (гидравлические испытания) узлов ввода и систем отопления, промывка и регулировка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</si>
  <si>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</si>
  <si>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</si>
  <si>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промывка централизованных систем теплоснабжения для удаления накипно-коррозионных отложений</t>
  </si>
  <si>
    <t>14. Работы, выполняемые в целях надлежащего содержания электрооборудования, радио- и телекоммуникационного оборудования в многоквартирном доме: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</si>
  <si>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</si>
  <si>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очистка клемм и соединений в групповых щитках и распределительных шкафах, наладка электрооборудования</t>
  </si>
  <si>
    <t>15. Работы, выполняемые в целях надлежащего содержания систем внутридомового газового оборудования в многоквартирном доме:</t>
  </si>
  <si>
    <t>организация проверки состояния системы внутридомового газового оборудования и ее отдельных элементов</t>
  </si>
  <si>
    <t>при выявлении нарушений и неисправностей внутридомового газового оборудования, систем  вентиляции, способных повлечь скопление газа в помещениях, - организация проведения работ по их устранению</t>
  </si>
  <si>
    <t>III. Работы и услуги по содержанию иного общего имущества в многоквартирном доме</t>
  </si>
  <si>
    <t> 16. Работы по содержанию помещений, входящих                                           в состав общего имущества в многоквартирном доме:</t>
  </si>
  <si>
    <t>сухая и влажная уборка тамбуров, холлов, коридоров, галерей, лифтовых площадок и лифтовых холлов и кабин, лестничных площадок и маршей, пандусов</t>
  </si>
  <si>
    <t>подметание 2-х этажей -   5 раз в неделю;                                           мытье 2-х этажей – 2 раза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</si>
  <si>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</t>
  </si>
  <si>
    <t>проведение дератизации и дезинсекции помещений, входящих в состав общего имущества в многоквартирном доме</t>
  </si>
  <si>
    <t>17.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года: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</si>
  <si>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</si>
  <si>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при наличии колейности свыше 5 см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</si>
  <si>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</si>
  <si>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</si>
  <si>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</si>
  <si>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1 раз в неделю</t>
  </si>
  <si>
    <t>18. Работы по содержанию придомовой территории в теплый период года:</t>
  </si>
  <si>
    <t>подметание и уборка придомовой территории</t>
  </si>
  <si>
    <t>1 раз в 2 суток</t>
  </si>
  <si>
    <t>уборка и выкашивание газонов</t>
  </si>
  <si>
    <t>уборка крыльца и площадки перед входом в подъезд, очистка металлической решетки и приямка</t>
  </si>
  <si>
    <t>19. Работы по обеспечению вывоза бытовых отходов</t>
  </si>
  <si>
    <t>незамедлительный вывоз твердых бытовых отходов при накоплении более 2,5 куб. метров</t>
  </si>
  <si>
    <t>5 раз в неделю</t>
  </si>
  <si>
    <t>организация мест накопления бытовых отходов, сбор отходов I – IV классов опасности (отработанных ртутьсодержащих ламп и др.) и их передача в специализированные организации, имеющие лицензии на осуществление деятельности по сбору, использованию, обезвреживанию, транспортированию и размещению таких отходов</t>
  </si>
  <si>
    <t>20.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</si>
  <si>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постоянно</t>
  </si>
  <si>
    <t>IV. Управление жилищным фондом</t>
  </si>
  <si>
    <t>21. Управление жилищным фондом</t>
  </si>
  <si>
    <t>ИТОГО</t>
  </si>
  <si>
    <t>общая площадь квартир</t>
  </si>
  <si>
    <t>общая    площадь квартир</t>
  </si>
  <si>
    <t>влажная протирка подоконников, , перил лестниц, шкафов для электросчетчиков слаботочных устройств,</t>
  </si>
  <si>
    <t>влажная протирка подоконников, перил лестниц, шкафов для электросчетчиков слаботочных устройств</t>
  </si>
  <si>
    <t xml:space="preserve">влажная протирка подоконников,  перил лестниц, шкафов для электросчетчиков слаботочных устройств, </t>
  </si>
  <si>
    <t xml:space="preserve">влажная протирка подоконников, перил лестниц, шкафов для электросчетчиков слаботочных устройств, </t>
  </si>
  <si>
    <t xml:space="preserve">влажная протирка подоконников,перил лестниц, шкафов для электросчетчиков слаботочных устройств, </t>
  </si>
  <si>
    <t>влажная протирка подоконников,  перил лестниц, шкафов для электросчетчиков слаботочных устройств,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</si>
  <si>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Индустриальная, д.5</t>
  </si>
  <si>
    <t>Минимальный перечень  услуг  и работ, необходимых  для  обеспечения надлежащего содержания  общего имущества  в многоквартирном доме по адресу: г. Куса, ул. Индустриальная, д.45</t>
  </si>
  <si>
    <t>Минимальный перечень  услуг  и работ, необходимых  для  обеспечения надлежащего содержания  общего имущества  в многоквартирном доме по адресу: г. Куса, ул. Индустриальная, д.49</t>
  </si>
  <si>
    <t>Минимальный перечень  услуг  и работ, необходимых  для  обеспечения надлежащего содержания  общего имущества  в многоквартирном доме по адресу: г. Куса, ул. Ленинградская, д.5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</si>
  <si>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Ленинградская, д.15а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</si>
  <si>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Ленинградская, д.23</t>
  </si>
  <si>
    <t>Минимальный перечень  услуг  и работ, необходимых  для  обеспечения надлежащего содержания  общего имущества  в многоквартирном доме по адресу: г. Куса, ул. Ленинградская, д.23а</t>
  </si>
  <si>
    <t>Минимальный перечень  услуг  и работ, необходимых  для  обеспечения надлежащего содержания  общего имущества  в многоквартирном доме по адресу: г. Куса, ул. Ленинградская, д.28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</si>
  <si>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Ленина, д.10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</si>
  <si>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Ленина, д.14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</si>
  <si>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Ленина, д.16</t>
  </si>
  <si>
    <t>Минимальный перечень  услуг  и работ, необходимых  для  обеспечения надлежащего содержания  общего имущества  в многоквартирном доме по адресу: г. Куса, ул. Ленина, д.18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</si>
  <si>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Ленина, д.19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</si>
  <si>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Ленина, д.21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</si>
  <si>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Ленина, д.23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</si>
  <si>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Ленина, д.25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</si>
  <si>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Гагарина, д.50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</si>
  <si>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Р. Люксембург,д.41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</si>
  <si>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Р. Люксембург,д.43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</si>
  <si>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Р. Бубнова д.18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</si>
  <si>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Р. Бубнова д.27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</si>
  <si>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Андроновых, д.1</t>
  </si>
  <si>
    <t>Минимальный перечень  услуг  и работ, необходимых  для  обеспечения надлежащего содержания  общего имущества   в многоквартирном доме по адресу: г. Куса, ул. Андроновых, д.3</t>
  </si>
  <si>
    <t>15. Работы, выполняемые  по обслуживанию узла учета  тепла</t>
  </si>
  <si>
    <t>V. Текущий ремонт общего имущества (перчень и стоимость работ по  текущему ремонту общегоимущества многоквартирного дома в  соответствии с планом, утвержденным общим собранием собственников на текущий год).</t>
  </si>
  <si>
    <t>Выполнено работ по договору (стоимость руб.)</t>
  </si>
  <si>
    <t xml:space="preserve">                                                  Директор</t>
  </si>
  <si>
    <t xml:space="preserve">                                                 Главный бухгалтер</t>
  </si>
  <si>
    <t>мытье  лестничных  площадок  и  маршей</t>
  </si>
  <si>
    <t>1 раз в месяц</t>
  </si>
  <si>
    <t xml:space="preserve"> Работы, выполняемые  по обслуживанию узла учета  тепла</t>
  </si>
  <si>
    <t>VI. Содержание общего имущества Э/Э</t>
  </si>
  <si>
    <t>V. Содержание общего имущества Э/Э</t>
  </si>
  <si>
    <t>VII. Содержание общего имущества ХВС</t>
  </si>
  <si>
    <t>VI. Содержание общего имущества ХВС</t>
  </si>
  <si>
    <t xml:space="preserve">                               Отчет за 2018г.</t>
  </si>
  <si>
    <t>за период 01.01.2018-30.06.2018г.</t>
  </si>
  <si>
    <t>Задолженность  жителей за услуги по содержанию жилья на  01.01.2018г.</t>
  </si>
  <si>
    <t>Получено денежных средств  по   услуге   содержание  жилья    на  30.06.2018г.</t>
  </si>
  <si>
    <t>Неоплачено  собственниками денежных средств  по  услуге  содержание   жилья  2018г.</t>
  </si>
  <si>
    <t>VIII. Соц.найм</t>
  </si>
  <si>
    <t>V. Текущий ремонт общего имущества (перечень и стоимость работ по  текущему ремонту общегоимущества многоквартирного дома в  соответствии с планом, утвержденным общим собранием собственников на текущий год).</t>
  </si>
  <si>
    <t>Неоплачено  собственниками денежных средств  по  услуге  содержание   жилья за 2018г.</t>
  </si>
  <si>
    <t xml:space="preserve">                                      Отчет за 2018г.</t>
  </si>
  <si>
    <t>IX. Перерасчёт по содержанию общего имущества Э/Э</t>
  </si>
  <si>
    <t>Минимальный перечень  услуг  и работ, необходимых  для  обеспечения надлежащего содержания  общего имущества  в многоквартирном доме по адресу: г. Куса, ул. Ленинградская, д.24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</si>
</sst>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 Cyr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3"/>
      <color indexed="1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4">
      <alignment horizontal="center" vertical="center" wrapText="1"/>
    </xf>
    <xf numFmtId="4" fontId="1" fillId="0" borderId="1" applyFill="0"/>
  </cellStyleXfs>
  <cellXfs count="411">
    <xf numFmtId="0" fontId="0" fillId="0" borderId="0" xfId="0"/>
    <xf numFmtId="0" fontId="0" fillId="0" borderId="0" xfId="0"/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vertical="center" wrapText="1"/>
    </xf>
    <xf numFmtId="2" fontId="14" fillId="0" borderId="13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 vertical="center"/>
    </xf>
    <xf numFmtId="0" fontId="15" fillId="2" borderId="12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horizontal="center" vertical="center" wrapText="1"/>
    </xf>
    <xf numFmtId="2" fontId="14" fillId="2" borderId="13" xfId="0" applyNumberFormat="1" applyFont="1" applyFill="1" applyBorder="1" applyAlignment="1">
      <alignment horizontal="right" wrapText="1"/>
    </xf>
    <xf numFmtId="0" fontId="14" fillId="2" borderId="13" xfId="0" applyFont="1" applyFill="1" applyBorder="1" applyAlignment="1">
      <alignment horizontal="right" wrapText="1"/>
    </xf>
    <xf numFmtId="0" fontId="0" fillId="2" borderId="0" xfId="0" applyFill="1"/>
    <xf numFmtId="0" fontId="14" fillId="2" borderId="12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horizontal="right" vertical="center"/>
    </xf>
    <xf numFmtId="2" fontId="14" fillId="2" borderId="13" xfId="0" applyNumberFormat="1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center" vertical="center" wrapText="1"/>
    </xf>
    <xf numFmtId="2" fontId="14" fillId="2" borderId="13" xfId="0" applyNumberFormat="1" applyFont="1" applyFill="1" applyBorder="1" applyAlignment="1">
      <alignment horizontal="right"/>
    </xf>
    <xf numFmtId="0" fontId="16" fillId="0" borderId="12" xfId="0" applyFont="1" applyBorder="1" applyAlignment="1">
      <alignment wrapText="1"/>
    </xf>
    <xf numFmtId="0" fontId="0" fillId="0" borderId="0" xfId="0" applyBorder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right" wrapText="1"/>
    </xf>
    <xf numFmtId="0" fontId="14" fillId="2" borderId="0" xfId="0" applyFont="1" applyFill="1" applyBorder="1" applyAlignment="1">
      <alignment horizontal="right" wrapText="1"/>
    </xf>
    <xf numFmtId="0" fontId="0" fillId="2" borderId="0" xfId="0" applyFill="1" applyBorder="1"/>
    <xf numFmtId="0" fontId="1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2" borderId="0" xfId="0" applyFont="1" applyFill="1" applyBorder="1" applyAlignment="1">
      <alignment vertical="center" wrapText="1"/>
    </xf>
    <xf numFmtId="2" fontId="14" fillId="2" borderId="0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2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2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/>
    <xf numFmtId="2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0" fillId="0" borderId="0" xfId="0" applyFill="1"/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2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wrapText="1"/>
    </xf>
    <xf numFmtId="0" fontId="0" fillId="0" borderId="0" xfId="0" applyFill="1" applyBorder="1"/>
    <xf numFmtId="2" fontId="14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20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right"/>
    </xf>
    <xf numFmtId="2" fontId="14" fillId="2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center" vertical="center"/>
    </xf>
    <xf numFmtId="2" fontId="0" fillId="0" borderId="0" xfId="0" applyNumberFormat="1" applyFill="1"/>
    <xf numFmtId="2" fontId="0" fillId="0" borderId="0" xfId="0" applyNumberFormat="1"/>
    <xf numFmtId="2" fontId="0" fillId="2" borderId="0" xfId="0" applyNumberFormat="1" applyFill="1"/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right" wrapText="1"/>
    </xf>
    <xf numFmtId="0" fontId="14" fillId="0" borderId="20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4" fillId="2" borderId="6" xfId="0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0" fillId="0" borderId="1" xfId="0" applyBorder="1"/>
    <xf numFmtId="0" fontId="0" fillId="2" borderId="1" xfId="0" applyFill="1" applyBorder="1"/>
    <xf numFmtId="0" fontId="12" fillId="0" borderId="1" xfId="0" applyFont="1" applyBorder="1" applyAlignment="1">
      <alignment horizontal="center"/>
    </xf>
    <xf numFmtId="0" fontId="22" fillId="0" borderId="0" xfId="0" applyFont="1"/>
    <xf numFmtId="2" fontId="22" fillId="0" borderId="0" xfId="0" applyNumberFormat="1" applyFont="1"/>
    <xf numFmtId="0" fontId="15" fillId="0" borderId="15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right" vertical="center"/>
    </xf>
    <xf numFmtId="0" fontId="23" fillId="0" borderId="1" xfId="0" applyFont="1" applyBorder="1"/>
    <xf numFmtId="0" fontId="23" fillId="2" borderId="1" xfId="0" applyFont="1" applyFill="1" applyBorder="1"/>
    <xf numFmtId="2" fontId="15" fillId="2" borderId="1" xfId="0" applyNumberFormat="1" applyFont="1" applyFill="1" applyBorder="1" applyAlignment="1">
      <alignment vertical="center"/>
    </xf>
    <xf numFmtId="0" fontId="0" fillId="3" borderId="0" xfId="0" applyFill="1"/>
    <xf numFmtId="0" fontId="20" fillId="3" borderId="0" xfId="0" applyFont="1" applyFill="1"/>
    <xf numFmtId="0" fontId="25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center" vertical="center" wrapText="1"/>
    </xf>
    <xf numFmtId="2" fontId="0" fillId="3" borderId="0" xfId="0" applyNumberFormat="1" applyFill="1"/>
    <xf numFmtId="0" fontId="14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vertical="center" wrapText="1"/>
    </xf>
    <xf numFmtId="2" fontId="14" fillId="3" borderId="0" xfId="0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12" fillId="0" borderId="29" xfId="0" applyFont="1" applyBorder="1" applyAlignment="1">
      <alignment horizontal="center" vertical="center"/>
    </xf>
    <xf numFmtId="0" fontId="0" fillId="2" borderId="29" xfId="0" applyFill="1" applyBorder="1"/>
    <xf numFmtId="0" fontId="0" fillId="0" borderId="29" xfId="0" applyBorder="1"/>
    <xf numFmtId="2" fontId="14" fillId="2" borderId="18" xfId="0" applyNumberFormat="1" applyFont="1" applyFill="1" applyBorder="1" applyAlignment="1">
      <alignment horizontal="right" wrapText="1"/>
    </xf>
    <xf numFmtId="0" fontId="0" fillId="0" borderId="30" xfId="0" applyBorder="1"/>
    <xf numFmtId="2" fontId="19" fillId="0" borderId="28" xfId="0" applyNumberFormat="1" applyFont="1" applyBorder="1" applyAlignment="1">
      <alignment vertical="center"/>
    </xf>
    <xf numFmtId="0" fontId="23" fillId="0" borderId="0" xfId="0" applyFont="1"/>
    <xf numFmtId="0" fontId="0" fillId="0" borderId="31" xfId="0" applyBorder="1"/>
    <xf numFmtId="0" fontId="0" fillId="0" borderId="1" xfId="0" applyBorder="1" applyAlignment="1">
      <alignment horizontal="center" vertical="center"/>
    </xf>
    <xf numFmtId="0" fontId="26" fillId="0" borderId="1" xfId="0" applyFont="1" applyFill="1" applyBorder="1" applyAlignment="1"/>
    <xf numFmtId="0" fontId="27" fillId="0" borderId="1" xfId="0" applyFont="1" applyBorder="1" applyAlignment="1"/>
    <xf numFmtId="0" fontId="0" fillId="0" borderId="6" xfId="0" applyBorder="1" applyAlignment="1"/>
    <xf numFmtId="0" fontId="27" fillId="0" borderId="6" xfId="0" applyFont="1" applyBorder="1" applyAlignment="1"/>
    <xf numFmtId="0" fontId="19" fillId="0" borderId="1" xfId="0" applyFont="1" applyBorder="1"/>
    <xf numFmtId="0" fontId="19" fillId="2" borderId="1" xfId="0" applyFont="1" applyFill="1" applyBorder="1"/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1" fillId="0" borderId="1" xfId="0" applyFont="1" applyFill="1" applyBorder="1" applyAlignment="1"/>
    <xf numFmtId="0" fontId="0" fillId="0" borderId="1" xfId="0" applyBorder="1" applyAlignment="1"/>
    <xf numFmtId="0" fontId="14" fillId="0" borderId="15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1" fillId="0" borderId="1" xfId="0" applyFont="1" applyFill="1" applyBorder="1" applyAlignment="1"/>
    <xf numFmtId="0" fontId="0" fillId="0" borderId="1" xfId="0" applyBorder="1" applyAlignment="1"/>
    <xf numFmtId="0" fontId="12" fillId="2" borderId="20" xfId="0" applyFont="1" applyFill="1" applyBorder="1" applyAlignment="1">
      <alignment horizontal="center" vertical="center" wrapText="1"/>
    </xf>
    <xf numFmtId="0" fontId="28" fillId="0" borderId="0" xfId="0" applyFont="1"/>
    <xf numFmtId="2" fontId="29" fillId="2" borderId="0" xfId="0" applyNumberFormat="1" applyFont="1" applyFill="1"/>
    <xf numFmtId="0" fontId="30" fillId="0" borderId="1" xfId="0" applyFont="1" applyBorder="1" applyAlignment="1"/>
    <xf numFmtId="2" fontId="0" fillId="0" borderId="0" xfId="0" applyNumberFormat="1" applyBorder="1"/>
    <xf numFmtId="0" fontId="0" fillId="2" borderId="1" xfId="0" applyFill="1" applyBorder="1" applyAlignment="1"/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2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9" fillId="2" borderId="1" xfId="0" applyFont="1" applyFill="1" applyBorder="1" applyAlignment="1">
      <alignment horizontal="center" vertical="center"/>
    </xf>
    <xf numFmtId="2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2" fontId="14" fillId="0" borderId="1" xfId="0" applyNumberFormat="1" applyFont="1" applyBorder="1" applyAlignment="1">
      <alignment horizontal="right"/>
    </xf>
    <xf numFmtId="0" fontId="21" fillId="0" borderId="1" xfId="0" applyFont="1" applyFill="1" applyBorder="1" applyAlignment="1"/>
    <xf numFmtId="0" fontId="0" fillId="0" borderId="1" xfId="0" applyBorder="1" applyAlignment="1"/>
    <xf numFmtId="0" fontId="0" fillId="0" borderId="3" xfId="0" applyBorder="1" applyAlignment="1"/>
    <xf numFmtId="0" fontId="14" fillId="0" borderId="1" xfId="0" applyFont="1" applyBorder="1" applyAlignment="1">
      <alignment horizontal="right"/>
    </xf>
    <xf numFmtId="0" fontId="19" fillId="2" borderId="1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/>
    <xf numFmtId="0" fontId="0" fillId="0" borderId="1" xfId="0" applyBorder="1" applyAlignment="1"/>
    <xf numFmtId="0" fontId="14" fillId="0" borderId="6" xfId="0" applyFont="1" applyBorder="1" applyAlignment="1">
      <alignment horizontal="right"/>
    </xf>
    <xf numFmtId="0" fontId="0" fillId="0" borderId="1" xfId="0" applyBorder="1" applyAlignment="1">
      <alignment horizontal="center"/>
    </xf>
    <xf numFmtId="2" fontId="14" fillId="2" borderId="1" xfId="0" applyNumberFormat="1" applyFont="1" applyFill="1" applyBorder="1" applyAlignment="1">
      <alignment horizontal="right" wrapText="1"/>
    </xf>
    <xf numFmtId="2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0" fillId="0" borderId="29" xfId="0" applyBorder="1" applyAlignment="1">
      <alignment horizontal="center"/>
    </xf>
    <xf numFmtId="2" fontId="14" fillId="2" borderId="29" xfId="0" applyNumberFormat="1" applyFont="1" applyFill="1" applyBorder="1" applyAlignment="1">
      <alignment horizontal="right" wrapText="1"/>
    </xf>
    <xf numFmtId="0" fontId="0" fillId="0" borderId="1" xfId="0" applyFill="1" applyBorder="1"/>
    <xf numFmtId="0" fontId="12" fillId="0" borderId="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2" fontId="14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9" fillId="0" borderId="1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2" fontId="14" fillId="0" borderId="20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5" xfId="0" applyBorder="1" applyAlignment="1"/>
    <xf numFmtId="2" fontId="14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6" xfId="0" applyFont="1" applyBorder="1" applyAlignment="1">
      <alignment horizontal="right"/>
    </xf>
    <xf numFmtId="0" fontId="14" fillId="0" borderId="22" xfId="0" applyFont="1" applyBorder="1" applyAlignment="1">
      <alignment horizontal="right"/>
    </xf>
    <xf numFmtId="0" fontId="14" fillId="2" borderId="22" xfId="0" applyFont="1" applyFill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12" fillId="0" borderId="29" xfId="0" applyFont="1" applyBorder="1" applyAlignment="1">
      <alignment horizontal="center"/>
    </xf>
    <xf numFmtId="0" fontId="0" fillId="0" borderId="3" xfId="0" applyBorder="1"/>
    <xf numFmtId="2" fontId="19" fillId="2" borderId="1" xfId="0" applyNumberFormat="1" applyFont="1" applyFill="1" applyBorder="1"/>
    <xf numFmtId="0" fontId="19" fillId="0" borderId="1" xfId="0" applyFont="1" applyBorder="1" applyAlignment="1">
      <alignment horizontal="right"/>
    </xf>
    <xf numFmtId="0" fontId="21" fillId="0" borderId="0" xfId="0" applyFont="1" applyFill="1" applyBorder="1" applyAlignment="1"/>
    <xf numFmtId="0" fontId="0" fillId="0" borderId="0" xfId="0" applyBorder="1" applyAlignment="1"/>
    <xf numFmtId="0" fontId="24" fillId="0" borderId="0" xfId="0" applyFont="1" applyBorder="1"/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6" xfId="0" applyFont="1" applyBorder="1" applyAlignment="1">
      <alignment horizontal="right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40" xfId="0" applyFont="1" applyBorder="1" applyAlignment="1">
      <alignment horizontal="right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2" fontId="14" fillId="0" borderId="20" xfId="0" applyNumberFormat="1" applyFont="1" applyBorder="1" applyAlignment="1">
      <alignment horizontal="right"/>
    </xf>
    <xf numFmtId="2" fontId="14" fillId="2" borderId="20" xfId="0" applyNumberFormat="1" applyFont="1" applyFill="1" applyBorder="1" applyAlignment="1">
      <alignment horizontal="right" vertical="center"/>
    </xf>
    <xf numFmtId="0" fontId="14" fillId="0" borderId="44" xfId="0" applyFont="1" applyBorder="1" applyAlignment="1">
      <alignment horizontal="right"/>
    </xf>
    <xf numFmtId="0" fontId="14" fillId="2" borderId="45" xfId="0" applyFont="1" applyFill="1" applyBorder="1" applyAlignment="1">
      <alignment horizontal="right" vertical="center"/>
    </xf>
    <xf numFmtId="0" fontId="14" fillId="0" borderId="45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2" fontId="14" fillId="0" borderId="40" xfId="0" applyNumberFormat="1" applyFont="1" applyBorder="1" applyAlignment="1">
      <alignment horizontal="right"/>
    </xf>
    <xf numFmtId="0" fontId="14" fillId="0" borderId="46" xfId="0" applyFont="1" applyBorder="1" applyAlignment="1">
      <alignment horizontal="right"/>
    </xf>
    <xf numFmtId="0" fontId="14" fillId="2" borderId="40" xfId="0" applyFont="1" applyFill="1" applyBorder="1" applyAlignment="1">
      <alignment horizontal="right" vertical="center"/>
    </xf>
    <xf numFmtId="0" fontId="14" fillId="0" borderId="6" xfId="0" applyFont="1" applyBorder="1" applyAlignment="1">
      <alignment horizontal="right"/>
    </xf>
    <xf numFmtId="0" fontId="14" fillId="0" borderId="6" xfId="0" applyFont="1" applyBorder="1" applyAlignment="1">
      <alignment horizontal="right" vertical="center"/>
    </xf>
    <xf numFmtId="2" fontId="23" fillId="0" borderId="1" xfId="0" applyNumberFormat="1" applyFont="1" applyBorder="1"/>
    <xf numFmtId="2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27" fillId="0" borderId="0" xfId="0" applyFont="1"/>
    <xf numFmtId="0" fontId="0" fillId="0" borderId="3" xfId="0" applyBorder="1" applyAlignment="1"/>
    <xf numFmtId="2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0" xfId="0" applyFont="1" applyBorder="1" applyAlignment="1">
      <alignment vertical="center" wrapText="1"/>
    </xf>
    <xf numFmtId="2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30" fillId="0" borderId="3" xfId="0" applyFont="1" applyBorder="1" applyAlignment="1"/>
    <xf numFmtId="2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5" fillId="2" borderId="12" xfId="0" applyFont="1" applyFill="1" applyBorder="1" applyAlignment="1">
      <alignment vertical="top" wrapText="1"/>
    </xf>
    <xf numFmtId="2" fontId="19" fillId="0" borderId="1" xfId="0" applyNumberFormat="1" applyFont="1" applyBorder="1" applyAlignment="1">
      <alignment horizontal="right" vertical="center"/>
    </xf>
    <xf numFmtId="0" fontId="14" fillId="2" borderId="13" xfId="0" applyFont="1" applyFill="1" applyBorder="1" applyAlignment="1">
      <alignment horizontal="center" vertical="center"/>
    </xf>
    <xf numFmtId="2" fontId="19" fillId="0" borderId="3" xfId="0" applyNumberFormat="1" applyFont="1" applyBorder="1" applyAlignment="1">
      <alignment vertical="center"/>
    </xf>
    <xf numFmtId="2" fontId="19" fillId="0" borderId="1" xfId="0" applyNumberFormat="1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5" fillId="0" borderId="1" xfId="0" applyFont="1" applyBorder="1"/>
    <xf numFmtId="0" fontId="19" fillId="2" borderId="2" xfId="0" applyFont="1" applyFill="1" applyBorder="1" applyAlignment="1">
      <alignment horizontal="center" vertical="center"/>
    </xf>
    <xf numFmtId="2" fontId="15" fillId="2" borderId="1" xfId="0" applyNumberFormat="1" applyFont="1" applyFill="1" applyBorder="1"/>
    <xf numFmtId="0" fontId="15" fillId="2" borderId="22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5" fillId="0" borderId="3" xfId="0" applyFont="1" applyBorder="1"/>
    <xf numFmtId="0" fontId="19" fillId="0" borderId="30" xfId="0" applyFont="1" applyBorder="1"/>
    <xf numFmtId="0" fontId="14" fillId="2" borderId="8" xfId="0" applyFont="1" applyFill="1" applyBorder="1" applyAlignment="1">
      <alignment horizontal="right" vertical="center"/>
    </xf>
    <xf numFmtId="2" fontId="14" fillId="2" borderId="20" xfId="0" applyNumberFormat="1" applyFont="1" applyFill="1" applyBorder="1" applyAlignment="1">
      <alignment horizontal="right" wrapText="1"/>
    </xf>
    <xf numFmtId="2" fontId="19" fillId="2" borderId="29" xfId="0" applyNumberFormat="1" applyFont="1" applyFill="1" applyBorder="1" applyAlignment="1">
      <alignment vertical="center"/>
    </xf>
    <xf numFmtId="2" fontId="14" fillId="2" borderId="18" xfId="0" applyNumberFormat="1" applyFont="1" applyFill="1" applyBorder="1" applyAlignment="1">
      <alignment horizontal="right" vertical="center"/>
    </xf>
    <xf numFmtId="2" fontId="19" fillId="3" borderId="1" xfId="0" applyNumberFormat="1" applyFont="1" applyFill="1" applyBorder="1"/>
    <xf numFmtId="0" fontId="15" fillId="2" borderId="23" xfId="0" applyFont="1" applyFill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right" vertical="center"/>
    </xf>
    <xf numFmtId="2" fontId="14" fillId="2" borderId="1" xfId="0" applyNumberFormat="1" applyFont="1" applyFill="1" applyBorder="1" applyAlignment="1">
      <alignment horizontal="right"/>
    </xf>
    <xf numFmtId="2" fontId="19" fillId="2" borderId="29" xfId="0" applyNumberFormat="1" applyFont="1" applyFill="1" applyBorder="1"/>
    <xf numFmtId="2" fontId="19" fillId="0" borderId="28" xfId="0" applyNumberFormat="1" applyFont="1" applyBorder="1" applyAlignment="1">
      <alignment horizontal="center" vertical="center"/>
    </xf>
    <xf numFmtId="2" fontId="15" fillId="0" borderId="1" xfId="0" applyNumberFormat="1" applyFont="1" applyBorder="1"/>
    <xf numFmtId="2" fontId="19" fillId="2" borderId="1" xfId="0" applyNumberFormat="1" applyFont="1" applyFill="1" applyBorder="1" applyAlignment="1">
      <alignment vertical="center"/>
    </xf>
    <xf numFmtId="2" fontId="19" fillId="2" borderId="1" xfId="0" applyNumberFormat="1" applyFont="1" applyFill="1" applyBorder="1" applyAlignment="1">
      <alignment horizontal="right" vertical="center"/>
    </xf>
    <xf numFmtId="2" fontId="30" fillId="0" borderId="1" xfId="0" applyNumberFormat="1" applyFont="1" applyBorder="1" applyAlignment="1"/>
    <xf numFmtId="2" fontId="19" fillId="3" borderId="2" xfId="0" applyNumberFormat="1" applyFont="1" applyFill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0" fontId="14" fillId="0" borderId="1" xfId="0" applyFont="1" applyBorder="1"/>
    <xf numFmtId="2" fontId="14" fillId="0" borderId="1" xfId="0" applyNumberFormat="1" applyFont="1" applyBorder="1"/>
    <xf numFmtId="2" fontId="14" fillId="2" borderId="1" xfId="0" applyNumberFormat="1" applyFont="1" applyFill="1" applyBorder="1"/>
    <xf numFmtId="2" fontId="14" fillId="2" borderId="1" xfId="0" applyNumberFormat="1" applyFont="1" applyFill="1" applyBorder="1" applyAlignment="1">
      <alignment vertical="center"/>
    </xf>
    <xf numFmtId="0" fontId="14" fillId="2" borderId="2" xfId="0" applyFont="1" applyFill="1" applyBorder="1"/>
    <xf numFmtId="0" fontId="14" fillId="0" borderId="3" xfId="0" applyFont="1" applyBorder="1"/>
    <xf numFmtId="2" fontId="19" fillId="2" borderId="29" xfId="0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right" vertical="center"/>
    </xf>
    <xf numFmtId="0" fontId="19" fillId="0" borderId="12" xfId="0" applyFont="1" applyBorder="1" applyAlignment="1">
      <alignment horizontal="center" vertical="center"/>
    </xf>
    <xf numFmtId="2" fontId="19" fillId="2" borderId="30" xfId="0" applyNumberFormat="1" applyFont="1" applyFill="1" applyBorder="1"/>
    <xf numFmtId="2" fontId="30" fillId="2" borderId="1" xfId="0" applyNumberFormat="1" applyFont="1" applyFill="1" applyBorder="1"/>
    <xf numFmtId="2" fontId="30" fillId="0" borderId="1" xfId="0" applyNumberFormat="1" applyFont="1" applyBorder="1" applyAlignment="1">
      <alignment horizontal="right" vertical="center"/>
    </xf>
    <xf numFmtId="0" fontId="14" fillId="2" borderId="47" xfId="0" applyFont="1" applyFill="1" applyBorder="1" applyAlignment="1">
      <alignment horizontal="right" vertical="center"/>
    </xf>
    <xf numFmtId="0" fontId="0" fillId="0" borderId="3" xfId="0" applyBorder="1" applyAlignment="1"/>
    <xf numFmtId="0" fontId="12" fillId="0" borderId="12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0" fillId="0" borderId="1" xfId="0" applyBorder="1" applyAlignment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4" fillId="0" borderId="1" xfId="0" applyNumberFormat="1" applyFont="1" applyBorder="1" applyAlignment="1">
      <alignment horizontal="right"/>
    </xf>
    <xf numFmtId="0" fontId="21" fillId="0" borderId="1" xfId="0" applyFont="1" applyFill="1" applyBorder="1" applyAlignment="1"/>
    <xf numFmtId="0" fontId="14" fillId="0" borderId="1" xfId="0" applyFont="1" applyBorder="1" applyAlignment="1">
      <alignment horizontal="right"/>
    </xf>
    <xf numFmtId="0" fontId="0" fillId="0" borderId="6" xfId="0" applyBorder="1" applyAlignment="1"/>
    <xf numFmtId="0" fontId="19" fillId="3" borderId="1" xfId="0" applyFont="1" applyFill="1" applyBorder="1"/>
    <xf numFmtId="2" fontId="30" fillId="2" borderId="1" xfId="0" applyNumberFormat="1" applyFont="1" applyFill="1" applyBorder="1" applyAlignment="1">
      <alignment vertical="center"/>
    </xf>
    <xf numFmtId="2" fontId="30" fillId="2" borderId="1" xfId="0" applyNumberFormat="1" applyFont="1" applyFill="1" applyBorder="1" applyAlignment="1"/>
    <xf numFmtId="0" fontId="0" fillId="0" borderId="2" xfId="0" applyBorder="1" applyAlignment="1"/>
    <xf numFmtId="0" fontId="0" fillId="0" borderId="26" xfId="0" applyBorder="1" applyAlignment="1"/>
    <xf numFmtId="0" fontId="0" fillId="0" borderId="3" xfId="0" applyBorder="1" applyAlignment="1"/>
    <xf numFmtId="0" fontId="14" fillId="0" borderId="21" xfId="0" applyFont="1" applyBorder="1" applyAlignment="1">
      <alignment horizontal="right"/>
    </xf>
    <xf numFmtId="0" fontId="14" fillId="0" borderId="23" xfId="0" applyFont="1" applyBorder="1" applyAlignment="1">
      <alignment horizontal="right"/>
    </xf>
    <xf numFmtId="0" fontId="14" fillId="0" borderId="24" xfId="0" applyFont="1" applyBorder="1" applyAlignment="1">
      <alignment horizontal="right"/>
    </xf>
    <xf numFmtId="2" fontId="14" fillId="0" borderId="17" xfId="0" applyNumberFormat="1" applyFont="1" applyBorder="1" applyAlignment="1">
      <alignment horizontal="right" wrapText="1"/>
    </xf>
    <xf numFmtId="2" fontId="14" fillId="0" borderId="15" xfId="0" applyNumberFormat="1" applyFont="1" applyBorder="1" applyAlignment="1">
      <alignment horizontal="right" wrapText="1"/>
    </xf>
    <xf numFmtId="2" fontId="14" fillId="0" borderId="16" xfId="0" applyNumberFormat="1" applyFont="1" applyBorder="1" applyAlignment="1">
      <alignment horizontal="right" wrapText="1"/>
    </xf>
    <xf numFmtId="2" fontId="14" fillId="0" borderId="17" xfId="0" applyNumberFormat="1" applyFont="1" applyBorder="1" applyAlignment="1">
      <alignment horizontal="right"/>
    </xf>
    <xf numFmtId="2" fontId="14" fillId="0" borderId="15" xfId="0" applyNumberFormat="1" applyFont="1" applyBorder="1" applyAlignment="1">
      <alignment horizontal="right"/>
    </xf>
    <xf numFmtId="2" fontId="14" fillId="0" borderId="16" xfId="0" applyNumberFormat="1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2" fontId="14" fillId="0" borderId="9" xfId="0" applyNumberFormat="1" applyFont="1" applyBorder="1" applyAlignment="1">
      <alignment horizontal="right" wrapText="1"/>
    </xf>
    <xf numFmtId="2" fontId="14" fillId="0" borderId="9" xfId="0" applyNumberFormat="1" applyFont="1" applyBorder="1" applyAlignment="1">
      <alignment horizontal="right"/>
    </xf>
    <xf numFmtId="0" fontId="0" fillId="0" borderId="0" xfId="0" applyAlignment="1">
      <alignment wrapText="1"/>
    </xf>
    <xf numFmtId="2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2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2" fontId="14" fillId="0" borderId="9" xfId="0" applyNumberFormat="1" applyFont="1" applyFill="1" applyBorder="1" applyAlignment="1">
      <alignment horizontal="center"/>
    </xf>
    <xf numFmtId="2" fontId="14" fillId="0" borderId="15" xfId="0" applyNumberFormat="1" applyFont="1" applyFill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2" fontId="14" fillId="0" borderId="15" xfId="0" applyNumberFormat="1" applyFont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2" fontId="14" fillId="0" borderId="0" xfId="0" applyNumberFormat="1" applyFont="1" applyBorder="1" applyAlignment="1">
      <alignment horizontal="right" wrapText="1"/>
    </xf>
    <xf numFmtId="0" fontId="12" fillId="0" borderId="9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21" fillId="0" borderId="37" xfId="0" applyFont="1" applyFill="1" applyBorder="1" applyAlignment="1"/>
    <xf numFmtId="0" fontId="0" fillId="0" borderId="39" xfId="0" applyBorder="1" applyAlignment="1"/>
    <xf numFmtId="0" fontId="0" fillId="0" borderId="38" xfId="0" applyBorder="1" applyAlignment="1"/>
    <xf numFmtId="0" fontId="12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/>
    <xf numFmtId="0" fontId="14" fillId="0" borderId="9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0" fontId="0" fillId="0" borderId="30" xfId="0" applyBorder="1" applyAlignment="1"/>
    <xf numFmtId="0" fontId="0" fillId="0" borderId="15" xfId="0" applyBorder="1" applyAlignment="1"/>
    <xf numFmtId="0" fontId="0" fillId="0" borderId="31" xfId="0" applyBorder="1" applyAlignment="1"/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4" fillId="0" borderId="1" xfId="0" applyNumberFormat="1" applyFont="1" applyBorder="1" applyAlignment="1">
      <alignment horizontal="right"/>
    </xf>
    <xf numFmtId="2" fontId="14" fillId="0" borderId="18" xfId="0" applyNumberFormat="1" applyFont="1" applyBorder="1" applyAlignment="1">
      <alignment horizontal="right"/>
    </xf>
    <xf numFmtId="2" fontId="14" fillId="0" borderId="19" xfId="0" applyNumberFormat="1" applyFont="1" applyBorder="1" applyAlignment="1">
      <alignment horizontal="right"/>
    </xf>
    <xf numFmtId="0" fontId="14" fillId="0" borderId="9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1" fillId="0" borderId="1" xfId="0" applyFont="1" applyFill="1" applyBorder="1" applyAlignment="1"/>
    <xf numFmtId="0" fontId="14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4" fillId="0" borderId="21" xfId="0" applyNumberFormat="1" applyFont="1" applyBorder="1" applyAlignment="1">
      <alignment horizontal="center"/>
    </xf>
    <xf numFmtId="2" fontId="14" fillId="0" borderId="23" xfId="0" applyNumberFormat="1" applyFont="1" applyBorder="1" applyAlignment="1">
      <alignment horizontal="center"/>
    </xf>
    <xf numFmtId="2" fontId="14" fillId="0" borderId="22" xfId="0" applyNumberFormat="1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0" fillId="0" borderId="33" xfId="0" applyBorder="1" applyAlignment="1"/>
    <xf numFmtId="0" fontId="0" fillId="0" borderId="34" xfId="0" applyBorder="1" applyAlignment="1"/>
    <xf numFmtId="0" fontId="0" fillId="0" borderId="36" xfId="0" applyBorder="1" applyAlignment="1"/>
    <xf numFmtId="0" fontId="0" fillId="0" borderId="9" xfId="0" applyBorder="1" applyAlignment="1"/>
    <xf numFmtId="0" fontId="14" fillId="0" borderId="6" xfId="0" applyFont="1" applyBorder="1" applyAlignment="1">
      <alignment horizontal="right"/>
    </xf>
    <xf numFmtId="0" fontId="19" fillId="0" borderId="2" xfId="0" applyFont="1" applyBorder="1" applyAlignment="1"/>
    <xf numFmtId="0" fontId="19" fillId="0" borderId="26" xfId="0" applyFont="1" applyBorder="1" applyAlignment="1"/>
    <xf numFmtId="0" fontId="19" fillId="0" borderId="3" xfId="0" applyFont="1" applyBorder="1" applyAlignment="1"/>
    <xf numFmtId="0" fontId="14" fillId="0" borderId="17" xfId="0" applyFont="1" applyBorder="1" applyAlignment="1">
      <alignment horizontal="right"/>
    </xf>
    <xf numFmtId="0" fontId="14" fillId="0" borderId="9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0" fillId="0" borderId="41" xfId="0" applyBorder="1" applyAlignment="1"/>
    <xf numFmtId="0" fontId="0" fillId="0" borderId="42" xfId="0" applyBorder="1" applyAlignment="1"/>
    <xf numFmtId="0" fontId="0" fillId="0" borderId="43" xfId="0" applyBorder="1" applyAlignment="1"/>
    <xf numFmtId="2" fontId="14" fillId="0" borderId="25" xfId="0" applyNumberFormat="1" applyFont="1" applyBorder="1" applyAlignment="1">
      <alignment horizontal="right"/>
    </xf>
    <xf numFmtId="2" fontId="14" fillId="0" borderId="23" xfId="0" applyNumberFormat="1" applyFont="1" applyBorder="1" applyAlignment="1">
      <alignment horizontal="right"/>
    </xf>
    <xf numFmtId="2" fontId="14" fillId="0" borderId="24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2" fontId="23" fillId="0" borderId="2" xfId="0" applyNumberFormat="1" applyFont="1" applyBorder="1" applyAlignment="1"/>
    <xf numFmtId="0" fontId="23" fillId="0" borderId="26" xfId="0" applyFont="1" applyBorder="1" applyAlignment="1"/>
    <xf numFmtId="0" fontId="23" fillId="0" borderId="3" xfId="0" applyFont="1" applyBorder="1" applyAlignment="1"/>
    <xf numFmtId="0" fontId="23" fillId="0" borderId="2" xfId="0" applyFont="1" applyBorder="1" applyAlignment="1"/>
    <xf numFmtId="2" fontId="23" fillId="0" borderId="26" xfId="0" applyNumberFormat="1" applyFont="1" applyBorder="1" applyAlignment="1"/>
    <xf numFmtId="2" fontId="23" fillId="0" borderId="3" xfId="0" applyNumberFormat="1" applyFont="1" applyBorder="1" applyAlignment="1"/>
    <xf numFmtId="0" fontId="0" fillId="0" borderId="12" xfId="0" applyBorder="1" applyAlignment="1">
      <alignment vertical="center"/>
    </xf>
    <xf numFmtId="0" fontId="0" fillId="0" borderId="6" xfId="0" applyBorder="1" applyAlignment="1"/>
  </cellXfs>
  <cellStyles count="18">
    <cellStyle name="Гиперссылка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_расчет размера платы на 2014 год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 8" xfId="13"/>
    <cellStyle name="Обычный 9" xfId="1"/>
    <cellStyle name="Процентный 2" xfId="15"/>
    <cellStyle name="Процентный 3" xfId="14"/>
    <cellStyle name="Стиль 1" xfId="16"/>
    <cellStyle name="Стиль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102"/>
  <sheetViews>
    <sheetView tabSelected="1" topLeftCell="A87" workbookViewId="0">
      <selection sqref="A1:F100"/>
    </sheetView>
  </sheetViews>
  <sheetFormatPr defaultRowHeight="15"/>
  <cols>
    <col min="1" max="1" width="77.5703125" customWidth="1"/>
    <col min="2" max="2" width="15.28515625" style="69" customWidth="1"/>
    <col min="3" max="3" width="10.5703125" customWidth="1"/>
    <col min="4" max="4" width="10.7109375" customWidth="1"/>
    <col min="5" max="5" width="12.7109375" customWidth="1"/>
    <col min="6" max="6" width="13" customWidth="1"/>
    <col min="8" max="10" width="9.140625" customWidth="1"/>
    <col min="16" max="16" width="51.28515625" customWidth="1"/>
    <col min="17" max="17" width="17.5703125" customWidth="1"/>
    <col min="18" max="18" width="14.7109375" customWidth="1"/>
    <col min="19" max="19" width="17" customWidth="1"/>
    <col min="20" max="20" width="17.85546875" customWidth="1"/>
  </cols>
  <sheetData>
    <row r="1" spans="1:134" s="1" customFormat="1">
      <c r="A1" s="1" t="s">
        <v>130</v>
      </c>
      <c r="B1" s="69"/>
    </row>
    <row r="2" spans="1:134" s="1" customFormat="1">
      <c r="A2" s="330" t="s">
        <v>101</v>
      </c>
      <c r="B2" s="330"/>
      <c r="C2" s="330"/>
      <c r="D2" s="330"/>
      <c r="E2" s="330"/>
    </row>
    <row r="3" spans="1:134" ht="43.5" customHeight="1">
      <c r="A3" s="330" t="s">
        <v>95</v>
      </c>
      <c r="B3" s="330"/>
      <c r="C3" s="330"/>
      <c r="D3" s="330"/>
      <c r="E3" s="330"/>
      <c r="P3" s="330"/>
      <c r="Q3" s="330"/>
      <c r="R3" s="330"/>
      <c r="S3" s="330"/>
      <c r="T3" s="330"/>
    </row>
    <row r="4" spans="1:134" ht="15.75" thickBot="1">
      <c r="P4" s="38"/>
      <c r="Q4" s="38"/>
      <c r="R4" s="38"/>
      <c r="S4" s="38"/>
      <c r="T4" s="38"/>
      <c r="U4" s="38"/>
    </row>
    <row r="5" spans="1:134" ht="36.75" thickBot="1">
      <c r="D5" s="21" t="s">
        <v>87</v>
      </c>
      <c r="E5" s="22" t="s">
        <v>88</v>
      </c>
      <c r="P5" s="38"/>
      <c r="Q5" s="38"/>
      <c r="R5" s="38"/>
      <c r="S5" s="39"/>
      <c r="T5" s="39"/>
      <c r="U5" s="38"/>
    </row>
    <row r="6" spans="1:134" ht="15.75" thickBot="1">
      <c r="D6" s="23">
        <v>881.94</v>
      </c>
      <c r="E6" s="23">
        <v>881.94</v>
      </c>
      <c r="P6" s="38"/>
      <c r="Q6" s="38"/>
      <c r="R6" s="38"/>
      <c r="S6" s="40"/>
      <c r="T6" s="40"/>
      <c r="U6" s="38"/>
    </row>
    <row r="7" spans="1:134" ht="77.25" thickBot="1">
      <c r="A7" s="19" t="s">
        <v>0</v>
      </c>
      <c r="B7" s="2" t="s">
        <v>1</v>
      </c>
      <c r="C7" s="17" t="s">
        <v>131</v>
      </c>
      <c r="D7" s="18" t="s">
        <v>2</v>
      </c>
      <c r="E7" s="17" t="s">
        <v>2</v>
      </c>
      <c r="F7" s="128" t="s">
        <v>120</v>
      </c>
      <c r="P7" s="41"/>
      <c r="Q7" s="42"/>
      <c r="R7" s="42"/>
      <c r="S7" s="42"/>
      <c r="T7" s="42"/>
      <c r="U7" s="38"/>
    </row>
    <row r="8" spans="1:134" ht="15.75" thickBot="1">
      <c r="A8" s="3">
        <v>1</v>
      </c>
      <c r="B8" s="4">
        <v>2</v>
      </c>
      <c r="C8" s="4">
        <v>3</v>
      </c>
      <c r="D8" s="4">
        <v>4</v>
      </c>
      <c r="E8" s="101">
        <v>5</v>
      </c>
      <c r="F8" s="186">
        <v>6</v>
      </c>
      <c r="P8" s="41"/>
      <c r="Q8" s="42"/>
      <c r="R8" s="42"/>
      <c r="S8" s="42"/>
      <c r="T8" s="42"/>
      <c r="U8" s="38"/>
    </row>
    <row r="9" spans="1:134" s="31" customFormat="1" ht="99" customHeight="1" thickBot="1">
      <c r="A9" s="27" t="s">
        <v>3</v>
      </c>
      <c r="B9" s="28"/>
      <c r="C9" s="29">
        <f>E9*E6*6</f>
        <v>10636.196400000001</v>
      </c>
      <c r="D9" s="29">
        <f>E9*E6</f>
        <v>1772.6994</v>
      </c>
      <c r="E9" s="271">
        <f>E10+E15+E18+E21+E27+E31+E37+E40+E41+E43</f>
        <v>2.0099999999999998</v>
      </c>
      <c r="F9" s="187">
        <f>C9</f>
        <v>10636.196400000001</v>
      </c>
      <c r="G9" s="72"/>
      <c r="H9" s="127"/>
      <c r="I9" s="72"/>
      <c r="J9" s="95"/>
      <c r="K9" s="95"/>
      <c r="L9" s="72"/>
      <c r="M9" s="72"/>
      <c r="N9" s="72"/>
      <c r="O9" s="72"/>
      <c r="P9" s="77"/>
      <c r="Q9" s="74"/>
      <c r="R9" s="78"/>
      <c r="S9" s="78"/>
      <c r="T9" s="79"/>
      <c r="U9" s="80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</row>
    <row r="10" spans="1:134" ht="36.75" customHeight="1" thickBot="1">
      <c r="A10" s="7" t="s">
        <v>4</v>
      </c>
      <c r="B10" s="4"/>
      <c r="C10" s="336">
        <f>E10*E6*6</f>
        <v>317.4984</v>
      </c>
      <c r="D10" s="339">
        <f>E10*E6</f>
        <v>52.916400000000003</v>
      </c>
      <c r="E10" s="342">
        <v>0.06</v>
      </c>
      <c r="F10" s="315"/>
      <c r="J10" s="96"/>
      <c r="P10" s="48"/>
      <c r="Q10" s="42"/>
      <c r="R10" s="331"/>
      <c r="S10" s="332"/>
      <c r="T10" s="333"/>
    </row>
    <row r="11" spans="1:134" ht="32.25" customHeight="1" thickBot="1">
      <c r="A11" s="8" t="s">
        <v>5</v>
      </c>
      <c r="B11" s="4"/>
      <c r="C11" s="337"/>
      <c r="D11" s="340"/>
      <c r="E11" s="343"/>
      <c r="F11" s="316"/>
      <c r="P11" s="49"/>
      <c r="Q11" s="42"/>
      <c r="R11" s="331"/>
      <c r="S11" s="332"/>
      <c r="T11" s="333"/>
    </row>
    <row r="12" spans="1:134" ht="34.5" customHeight="1" thickBot="1">
      <c r="A12" s="8" t="s">
        <v>6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134" ht="54" customHeight="1" thickBot="1">
      <c r="A13" s="8" t="s">
        <v>8</v>
      </c>
      <c r="B13" s="4" t="s">
        <v>7</v>
      </c>
      <c r="C13" s="337"/>
      <c r="D13" s="340"/>
      <c r="E13" s="343"/>
      <c r="F13" s="316"/>
      <c r="P13" s="49"/>
      <c r="Q13" s="42"/>
      <c r="R13" s="331"/>
      <c r="S13" s="332"/>
      <c r="T13" s="333"/>
    </row>
    <row r="14" spans="1:134" ht="61.5" customHeight="1" thickBot="1">
      <c r="A14" s="8" t="s">
        <v>9</v>
      </c>
      <c r="B14" s="4" t="s">
        <v>10</v>
      </c>
      <c r="C14" s="338"/>
      <c r="D14" s="341"/>
      <c r="E14" s="344"/>
      <c r="F14" s="317"/>
      <c r="H14" s="96"/>
      <c r="P14" s="49"/>
      <c r="Q14" s="42"/>
      <c r="R14" s="331"/>
      <c r="S14" s="332"/>
      <c r="T14" s="333"/>
    </row>
    <row r="15" spans="1:134" ht="45.75" customHeight="1" thickBot="1">
      <c r="A15" s="7" t="s">
        <v>11</v>
      </c>
      <c r="B15" s="4"/>
      <c r="C15" s="324">
        <f>E15*E6*6</f>
        <v>423.33119999999997</v>
      </c>
      <c r="D15" s="324">
        <f>E15*E6</f>
        <v>70.555199999999999</v>
      </c>
      <c r="E15" s="327">
        <v>0.08</v>
      </c>
      <c r="F15" s="315"/>
      <c r="P15" s="48"/>
      <c r="Q15" s="42"/>
      <c r="R15" s="334"/>
      <c r="S15" s="334"/>
      <c r="T15" s="335"/>
    </row>
    <row r="16" spans="1:134" ht="125.25" customHeight="1" thickBot="1">
      <c r="A16" s="8" t="s">
        <v>12</v>
      </c>
      <c r="B16" s="4" t="s">
        <v>7</v>
      </c>
      <c r="C16" s="325"/>
      <c r="D16" s="325"/>
      <c r="E16" s="319"/>
      <c r="F16" s="316"/>
      <c r="P16" s="49"/>
      <c r="Q16" s="42"/>
      <c r="R16" s="334"/>
      <c r="S16" s="334"/>
      <c r="T16" s="335"/>
    </row>
    <row r="17" spans="1:20" ht="61.5" customHeight="1" thickBot="1">
      <c r="A17" s="8" t="s">
        <v>13</v>
      </c>
      <c r="B17" s="4" t="s">
        <v>10</v>
      </c>
      <c r="C17" s="326"/>
      <c r="D17" s="326"/>
      <c r="E17" s="320"/>
      <c r="F17" s="317"/>
      <c r="G17" s="96"/>
      <c r="H17" s="96"/>
      <c r="P17" s="49"/>
      <c r="Q17" s="42"/>
      <c r="R17" s="334"/>
      <c r="S17" s="334"/>
      <c r="T17" s="335"/>
    </row>
    <row r="18" spans="1:20" ht="57" customHeight="1" thickBot="1">
      <c r="A18" s="7" t="s">
        <v>14</v>
      </c>
      <c r="B18" s="4"/>
      <c r="C18" s="321">
        <f>E18*E6*6</f>
        <v>105.83279999999999</v>
      </c>
      <c r="D18" s="324">
        <f>E18*E6</f>
        <v>17.6388</v>
      </c>
      <c r="E18" s="327">
        <v>0.02</v>
      </c>
      <c r="F18" s="315"/>
      <c r="P18" s="48"/>
      <c r="Q18" s="42"/>
      <c r="R18" s="345"/>
      <c r="S18" s="334"/>
      <c r="T18" s="335"/>
    </row>
    <row r="19" spans="1:20" ht="110.25" customHeight="1" thickBot="1">
      <c r="A19" s="8" t="s">
        <v>15</v>
      </c>
      <c r="B19" s="9" t="s">
        <v>7</v>
      </c>
      <c r="C19" s="322"/>
      <c r="D19" s="325"/>
      <c r="E19" s="319"/>
      <c r="F19" s="316"/>
      <c r="P19" s="49"/>
      <c r="Q19" s="50"/>
      <c r="R19" s="345"/>
      <c r="S19" s="334"/>
      <c r="T19" s="335"/>
    </row>
    <row r="20" spans="1:20" ht="57.75" customHeight="1" thickBot="1">
      <c r="A20" s="24" t="s">
        <v>16</v>
      </c>
      <c r="B20" s="9" t="s">
        <v>10</v>
      </c>
      <c r="C20" s="323"/>
      <c r="D20" s="326"/>
      <c r="E20" s="320"/>
      <c r="F20" s="317"/>
      <c r="G20" s="96"/>
      <c r="H20" s="96"/>
      <c r="P20" s="49"/>
      <c r="Q20" s="50"/>
      <c r="R20" s="345"/>
      <c r="S20" s="334"/>
      <c r="T20" s="335"/>
    </row>
    <row r="21" spans="1:20" ht="53.25" customHeight="1" thickBot="1">
      <c r="A21" s="7" t="s">
        <v>17</v>
      </c>
      <c r="B21" s="4"/>
      <c r="C21" s="324">
        <f>E21*E6*6</f>
        <v>7461.2124000000003</v>
      </c>
      <c r="D21" s="324">
        <f>E21*E6</f>
        <v>1243.5354</v>
      </c>
      <c r="E21" s="327">
        <v>1.41</v>
      </c>
      <c r="F21" s="315"/>
      <c r="P21" s="48"/>
      <c r="Q21" s="42"/>
      <c r="R21" s="334"/>
      <c r="S21" s="334"/>
      <c r="T21" s="335"/>
    </row>
    <row r="22" spans="1:20" ht="30" customHeight="1" thickBot="1">
      <c r="A22" s="10" t="s">
        <v>18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65.25" thickBot="1">
      <c r="A23" s="37" t="s">
        <v>19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47.25" customHeight="1" thickBot="1">
      <c r="A24" s="10" t="s">
        <v>20</v>
      </c>
      <c r="B24" s="9" t="s">
        <v>7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51" customHeight="1" thickBot="1">
      <c r="A25" s="10" t="s">
        <v>21</v>
      </c>
      <c r="B25" s="9" t="s">
        <v>10</v>
      </c>
      <c r="C25" s="325"/>
      <c r="D25" s="325"/>
      <c r="E25" s="319"/>
      <c r="F25" s="316"/>
      <c r="P25" s="51"/>
      <c r="Q25" s="50"/>
      <c r="R25" s="334"/>
      <c r="S25" s="334"/>
      <c r="T25" s="335"/>
    </row>
    <row r="26" spans="1:20" ht="56.25" customHeight="1" thickBot="1">
      <c r="A26" s="10" t="s">
        <v>22</v>
      </c>
      <c r="B26" s="9" t="s">
        <v>10</v>
      </c>
      <c r="C26" s="326"/>
      <c r="D26" s="326"/>
      <c r="E26" s="320"/>
      <c r="F26" s="317"/>
      <c r="G26" s="96"/>
      <c r="H26" s="96"/>
      <c r="P26" s="51"/>
      <c r="Q26" s="50"/>
      <c r="R26" s="334"/>
      <c r="S26" s="334"/>
      <c r="T26" s="335"/>
    </row>
    <row r="27" spans="1:20" ht="48" customHeight="1" thickBot="1">
      <c r="A27" s="7" t="s">
        <v>23</v>
      </c>
      <c r="B27" s="4"/>
      <c r="C27" s="324">
        <f>E27*E6*6</f>
        <v>423.33119999999997</v>
      </c>
      <c r="D27" s="324">
        <f>E27*E6</f>
        <v>70.555199999999999</v>
      </c>
      <c r="E27" s="327">
        <v>0.08</v>
      </c>
      <c r="F27" s="315"/>
      <c r="P27" s="48"/>
      <c r="Q27" s="42"/>
      <c r="R27" s="334"/>
      <c r="S27" s="334"/>
      <c r="T27" s="335"/>
    </row>
    <row r="28" spans="1:20" ht="47.25" customHeight="1" thickBot="1">
      <c r="A28" s="10" t="s">
        <v>24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54.75" customHeight="1" thickBot="1">
      <c r="A29" s="10" t="s">
        <v>25</v>
      </c>
      <c r="B29" s="9" t="s">
        <v>7</v>
      </c>
      <c r="C29" s="325"/>
      <c r="D29" s="325"/>
      <c r="E29" s="319"/>
      <c r="F29" s="316"/>
      <c r="P29" s="51"/>
      <c r="Q29" s="50"/>
      <c r="R29" s="334"/>
      <c r="S29" s="334"/>
      <c r="T29" s="335"/>
    </row>
    <row r="30" spans="1:20" ht="50.25" customHeight="1" thickBot="1">
      <c r="A30" s="10" t="s">
        <v>16</v>
      </c>
      <c r="B30" s="9" t="s">
        <v>10</v>
      </c>
      <c r="C30" s="326"/>
      <c r="D30" s="326"/>
      <c r="E30" s="320"/>
      <c r="F30" s="317"/>
      <c r="G30" s="96"/>
      <c r="H30" s="96"/>
      <c r="P30" s="51"/>
      <c r="Q30" s="50"/>
      <c r="R30" s="334"/>
      <c r="S30" s="334"/>
      <c r="T30" s="335"/>
    </row>
    <row r="31" spans="1:20" ht="33.75" customHeight="1" thickBot="1">
      <c r="A31" s="7" t="s">
        <v>26</v>
      </c>
      <c r="B31" s="4"/>
      <c r="C31" s="321">
        <f>E31*E6*6</f>
        <v>1587.492</v>
      </c>
      <c r="D31" s="324">
        <f>E31*E6</f>
        <v>264.58199999999999</v>
      </c>
      <c r="E31" s="327">
        <v>0.3</v>
      </c>
      <c r="F31" s="315"/>
      <c r="P31" s="48"/>
      <c r="Q31" s="42"/>
      <c r="R31" s="345"/>
      <c r="S31" s="334"/>
      <c r="T31" s="335"/>
    </row>
    <row r="32" spans="1:20" ht="45" customHeight="1" thickBot="1">
      <c r="A32" s="8" t="s">
        <v>27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2.5" customHeight="1" thickBot="1">
      <c r="A33" s="8" t="s">
        <v>28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7.25" customHeight="1" thickBot="1">
      <c r="A34" s="8" t="s">
        <v>29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55.5" customHeight="1" thickBot="1">
      <c r="A35" s="8" t="s">
        <v>30</v>
      </c>
      <c r="B35" s="9" t="s">
        <v>7</v>
      </c>
      <c r="C35" s="322"/>
      <c r="D35" s="325"/>
      <c r="E35" s="319"/>
      <c r="F35" s="316"/>
      <c r="P35" s="49"/>
      <c r="Q35" s="52"/>
      <c r="R35" s="345"/>
      <c r="S35" s="334"/>
      <c r="T35" s="335"/>
    </row>
    <row r="36" spans="1:20" ht="59.25" customHeight="1" thickBot="1">
      <c r="A36" s="8" t="s">
        <v>16</v>
      </c>
      <c r="B36" s="9" t="s">
        <v>10</v>
      </c>
      <c r="C36" s="323"/>
      <c r="D36" s="326"/>
      <c r="E36" s="320"/>
      <c r="F36" s="317"/>
      <c r="G36" s="96"/>
      <c r="H36" s="96"/>
      <c r="P36" s="49"/>
      <c r="Q36" s="52"/>
      <c r="R36" s="345"/>
      <c r="S36" s="334"/>
      <c r="T36" s="335"/>
    </row>
    <row r="37" spans="1:20" ht="43.5" customHeight="1" thickBot="1">
      <c r="A37" s="7" t="s">
        <v>32</v>
      </c>
      <c r="B37" s="4"/>
      <c r="C37" s="321">
        <f>E37*E6*7</f>
        <v>123.4716</v>
      </c>
      <c r="D37" s="324">
        <f>E37*E6</f>
        <v>17.6388</v>
      </c>
      <c r="E37" s="327">
        <v>0.02</v>
      </c>
      <c r="F37" s="315"/>
      <c r="P37" s="48"/>
      <c r="Q37" s="42"/>
      <c r="R37" s="345"/>
      <c r="S37" s="334"/>
      <c r="T37" s="335"/>
    </row>
    <row r="38" spans="1:20" ht="74.25" customHeight="1" thickBot="1">
      <c r="A38" s="8" t="s">
        <v>33</v>
      </c>
      <c r="B38" s="9" t="s">
        <v>34</v>
      </c>
      <c r="C38" s="322"/>
      <c r="D38" s="325"/>
      <c r="E38" s="319"/>
      <c r="F38" s="316"/>
      <c r="P38" s="49"/>
      <c r="Q38" s="52"/>
      <c r="R38" s="345"/>
      <c r="S38" s="334"/>
      <c r="T38" s="335"/>
    </row>
    <row r="39" spans="1:20" ht="58.5" customHeight="1" thickBot="1">
      <c r="A39" s="8" t="s">
        <v>16</v>
      </c>
      <c r="B39" s="9" t="s">
        <v>10</v>
      </c>
      <c r="C39" s="323"/>
      <c r="D39" s="326"/>
      <c r="E39" s="320"/>
      <c r="F39" s="317"/>
      <c r="G39" s="96"/>
      <c r="H39" s="96"/>
      <c r="P39" s="49"/>
      <c r="Q39" s="52"/>
      <c r="R39" s="345"/>
      <c r="S39" s="334"/>
      <c r="T39" s="335"/>
    </row>
    <row r="40" spans="1:20" ht="86.25" customHeight="1" thickBot="1">
      <c r="A40" s="7" t="s">
        <v>35</v>
      </c>
      <c r="B40" s="4" t="s">
        <v>34</v>
      </c>
      <c r="C40" s="25">
        <f>E40*E6*6</f>
        <v>52.916399999999996</v>
      </c>
      <c r="D40" s="25">
        <f>E40*E6</f>
        <v>8.8193999999999999</v>
      </c>
      <c r="E40" s="103">
        <v>0.01</v>
      </c>
      <c r="F40" s="108"/>
      <c r="G40" s="96"/>
      <c r="H40" s="96"/>
      <c r="I40" s="96"/>
      <c r="P40" s="48"/>
      <c r="Q40" s="42"/>
      <c r="R40" s="53"/>
      <c r="S40" s="53"/>
      <c r="T40" s="54"/>
    </row>
    <row r="41" spans="1:20" ht="50.25" customHeight="1" thickBot="1">
      <c r="A41" s="7" t="s">
        <v>36</v>
      </c>
      <c r="B41" s="4"/>
      <c r="C41" s="328">
        <f>E41*E6*6</f>
        <v>105.83279999999999</v>
      </c>
      <c r="D41" s="329">
        <f>E41*E6</f>
        <v>17.6388</v>
      </c>
      <c r="E41" s="318">
        <v>0.02</v>
      </c>
      <c r="F41" s="315"/>
      <c r="P41" s="48"/>
      <c r="Q41" s="42"/>
      <c r="R41" s="345"/>
      <c r="S41" s="334"/>
      <c r="T41" s="335"/>
    </row>
    <row r="42" spans="1:20" ht="69" customHeight="1" thickBot="1">
      <c r="A42" s="8" t="s">
        <v>37</v>
      </c>
      <c r="B42" s="4" t="s">
        <v>34</v>
      </c>
      <c r="C42" s="323"/>
      <c r="D42" s="326"/>
      <c r="E42" s="320"/>
      <c r="F42" s="317"/>
      <c r="G42" s="96">
        <f>E41*E6*7</f>
        <v>123.4716</v>
      </c>
      <c r="P42" s="49"/>
      <c r="Q42" s="42"/>
      <c r="R42" s="345"/>
      <c r="S42" s="334"/>
      <c r="T42" s="335"/>
    </row>
    <row r="43" spans="1:20" ht="61.5" customHeight="1" thickBot="1">
      <c r="A43" s="7" t="s">
        <v>38</v>
      </c>
      <c r="B43" s="12"/>
      <c r="C43" s="321">
        <f>E43*E6*6</f>
        <v>52.916399999999996</v>
      </c>
      <c r="D43" s="324">
        <f>E43*E6</f>
        <v>8.8193999999999999</v>
      </c>
      <c r="E43" s="327">
        <v>0.01</v>
      </c>
      <c r="F43" s="315"/>
      <c r="P43" s="48"/>
      <c r="Q43" s="41"/>
      <c r="R43" s="345"/>
      <c r="S43" s="334"/>
      <c r="T43" s="335"/>
    </row>
    <row r="44" spans="1:20" ht="99" customHeight="1" thickBot="1">
      <c r="A44" s="8" t="s">
        <v>39</v>
      </c>
      <c r="B44" s="12" t="s">
        <v>7</v>
      </c>
      <c r="C44" s="323"/>
      <c r="D44" s="326"/>
      <c r="E44" s="320"/>
      <c r="F44" s="317"/>
      <c r="G44" s="96"/>
      <c r="P44" s="49"/>
      <c r="Q44" s="41"/>
      <c r="R44" s="345"/>
      <c r="S44" s="334"/>
      <c r="T44" s="335"/>
    </row>
    <row r="45" spans="1:20" s="31" customFormat="1" ht="37.5" customHeight="1" thickBot="1">
      <c r="A45" s="32" t="s">
        <v>40</v>
      </c>
      <c r="B45" s="28"/>
      <c r="C45" s="29">
        <f>E45*E6*6</f>
        <v>13811.180400000001</v>
      </c>
      <c r="D45" s="36">
        <f>E45*E6</f>
        <v>2301.8634000000002</v>
      </c>
      <c r="E45" s="102">
        <f>E46+E49+E52+E57</f>
        <v>2.61</v>
      </c>
      <c r="F45" s="213">
        <f>C45</f>
        <v>13811.180400000001</v>
      </c>
      <c r="G45" s="95"/>
      <c r="H45" s="95"/>
      <c r="I45" s="72"/>
      <c r="J45" s="72"/>
      <c r="K45" s="72"/>
      <c r="L45" s="72"/>
      <c r="M45" s="72"/>
      <c r="N45" s="72"/>
      <c r="O45" s="72"/>
      <c r="P45" s="73"/>
      <c r="Q45" s="74"/>
      <c r="R45" s="78"/>
      <c r="S45" s="81"/>
      <c r="T45" s="46"/>
    </row>
    <row r="46" spans="1:20" ht="36.75" customHeight="1" thickBot="1">
      <c r="A46" s="7" t="s">
        <v>41</v>
      </c>
      <c r="B46" s="6"/>
      <c r="C46" s="328">
        <f>E46*E6*6</f>
        <v>1428.7428</v>
      </c>
      <c r="D46" s="329">
        <f>E46*E6</f>
        <v>238.12380000000002</v>
      </c>
      <c r="E46" s="318">
        <v>0.27</v>
      </c>
      <c r="F46" s="315"/>
      <c r="P46" s="48"/>
      <c r="Q46" s="57"/>
      <c r="R46" s="345"/>
      <c r="S46" s="335"/>
      <c r="T46" s="335"/>
    </row>
    <row r="47" spans="1:20" ht="26.25" customHeight="1" thickBot="1">
      <c r="A47" s="8" t="s">
        <v>42</v>
      </c>
      <c r="B47" s="4" t="s">
        <v>7</v>
      </c>
      <c r="C47" s="322"/>
      <c r="D47" s="325"/>
      <c r="E47" s="319"/>
      <c r="F47" s="316"/>
      <c r="P47" s="49"/>
      <c r="Q47" s="58"/>
      <c r="R47" s="345"/>
      <c r="S47" s="335"/>
      <c r="T47" s="335"/>
    </row>
    <row r="48" spans="1:20" ht="61.5" customHeight="1" thickBot="1">
      <c r="A48" s="8" t="s">
        <v>43</v>
      </c>
      <c r="B48" s="4" t="s">
        <v>10</v>
      </c>
      <c r="C48" s="323"/>
      <c r="D48" s="326"/>
      <c r="E48" s="320"/>
      <c r="F48" s="317"/>
      <c r="H48" s="96"/>
      <c r="I48" s="96"/>
      <c r="P48" s="49"/>
      <c r="Q48" s="58"/>
      <c r="R48" s="345"/>
      <c r="S48" s="335"/>
      <c r="T48" s="335"/>
    </row>
    <row r="49" spans="1:124" ht="33" customHeight="1" thickBot="1">
      <c r="A49" s="7" t="s">
        <v>44</v>
      </c>
      <c r="B49" s="6"/>
      <c r="C49" s="321">
        <f>E49*E6*6</f>
        <v>6349.9679999999998</v>
      </c>
      <c r="D49" s="324">
        <f>E49*E6</f>
        <v>1058.328</v>
      </c>
      <c r="E49" s="327">
        <v>1.2</v>
      </c>
      <c r="F49" s="315"/>
      <c r="P49" s="48"/>
      <c r="Q49" s="57"/>
      <c r="R49" s="345"/>
      <c r="S49" s="334"/>
      <c r="T49" s="335"/>
    </row>
    <row r="50" spans="1:124" ht="68.25" customHeight="1" thickBot="1">
      <c r="A50" s="8" t="s">
        <v>45</v>
      </c>
      <c r="B50" s="12" t="s">
        <v>46</v>
      </c>
      <c r="C50" s="322"/>
      <c r="D50" s="325"/>
      <c r="E50" s="319"/>
      <c r="F50" s="316"/>
      <c r="P50" s="49"/>
      <c r="Q50" s="41"/>
      <c r="R50" s="345"/>
      <c r="S50" s="334"/>
      <c r="T50" s="335"/>
    </row>
    <row r="51" spans="1:124" ht="59.25" customHeight="1" thickBot="1">
      <c r="A51" s="8" t="s">
        <v>47</v>
      </c>
      <c r="B51" s="4" t="s">
        <v>48</v>
      </c>
      <c r="C51" s="323"/>
      <c r="D51" s="326"/>
      <c r="E51" s="320"/>
      <c r="F51" s="317"/>
      <c r="H51" s="96"/>
      <c r="P51" s="49"/>
      <c r="Q51" s="42"/>
      <c r="R51" s="345"/>
      <c r="S51" s="334"/>
      <c r="T51" s="335"/>
    </row>
    <row r="52" spans="1:124" ht="36" customHeight="1" thickBot="1">
      <c r="A52" s="7" t="s">
        <v>49</v>
      </c>
      <c r="B52" s="6"/>
      <c r="C52" s="324">
        <f>E52*E6*6</f>
        <v>4709.5596000000005</v>
      </c>
      <c r="D52" s="324">
        <f>E52*E6</f>
        <v>784.92660000000001</v>
      </c>
      <c r="E52" s="327">
        <v>0.89</v>
      </c>
      <c r="F52" s="315"/>
      <c r="P52" s="48"/>
      <c r="Q52" s="57"/>
      <c r="R52" s="334"/>
      <c r="S52" s="334"/>
      <c r="T52" s="335"/>
    </row>
    <row r="53" spans="1:124" ht="32.25" customHeight="1" thickBot="1">
      <c r="A53" s="8" t="s">
        <v>50</v>
      </c>
      <c r="B53" s="12" t="s">
        <v>34</v>
      </c>
      <c r="C53" s="325"/>
      <c r="D53" s="325"/>
      <c r="E53" s="319"/>
      <c r="F53" s="316"/>
      <c r="P53" s="49"/>
      <c r="Q53" s="59"/>
      <c r="R53" s="334"/>
      <c r="S53" s="334"/>
      <c r="T53" s="335"/>
    </row>
    <row r="54" spans="1:124" ht="26.25" customHeight="1" thickBot="1">
      <c r="A54" s="13" t="s">
        <v>51</v>
      </c>
      <c r="B54" s="12" t="s">
        <v>34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124" ht="28.5" customHeight="1" thickBot="1">
      <c r="A55" s="13" t="s">
        <v>52</v>
      </c>
      <c r="B55" s="12" t="s">
        <v>10</v>
      </c>
      <c r="C55" s="325"/>
      <c r="D55" s="325"/>
      <c r="E55" s="319"/>
      <c r="F55" s="316"/>
      <c r="P55" s="60"/>
      <c r="Q55" s="59"/>
      <c r="R55" s="334"/>
      <c r="S55" s="334"/>
      <c r="T55" s="335"/>
    </row>
    <row r="56" spans="1:124" ht="39.75" customHeight="1" thickBot="1">
      <c r="A56" s="8" t="s">
        <v>53</v>
      </c>
      <c r="B56" s="4" t="s">
        <v>34</v>
      </c>
      <c r="C56" s="326"/>
      <c r="D56" s="326"/>
      <c r="E56" s="320"/>
      <c r="F56" s="317"/>
      <c r="I56" s="96"/>
      <c r="P56" s="49"/>
      <c r="Q56" s="58"/>
      <c r="R56" s="334"/>
      <c r="S56" s="334"/>
      <c r="T56" s="335"/>
    </row>
    <row r="57" spans="1:124" ht="26.25" thickBot="1">
      <c r="A57" s="7" t="s">
        <v>54</v>
      </c>
      <c r="B57" s="6"/>
      <c r="C57" s="324">
        <f>E57*E6*6</f>
        <v>1322.91</v>
      </c>
      <c r="D57" s="324">
        <f>E57*E6</f>
        <v>220.48500000000001</v>
      </c>
      <c r="E57" s="327">
        <v>0.25</v>
      </c>
      <c r="F57" s="315"/>
      <c r="P57" s="48"/>
      <c r="Q57" s="57"/>
      <c r="R57" s="334"/>
      <c r="S57" s="334"/>
      <c r="T57" s="335"/>
    </row>
    <row r="58" spans="1:124" ht="65.25" customHeight="1" thickBot="1">
      <c r="A58" s="8" t="s">
        <v>55</v>
      </c>
      <c r="B58" s="4" t="s">
        <v>31</v>
      </c>
      <c r="C58" s="325"/>
      <c r="D58" s="325"/>
      <c r="E58" s="319"/>
      <c r="F58" s="316"/>
      <c r="P58" s="49"/>
      <c r="Q58" s="42"/>
      <c r="R58" s="334"/>
      <c r="S58" s="334"/>
      <c r="T58" s="335"/>
    </row>
    <row r="59" spans="1:124" ht="40.5" customHeight="1" thickBot="1">
      <c r="A59" s="8" t="s">
        <v>56</v>
      </c>
      <c r="B59" s="4" t="s">
        <v>7</v>
      </c>
      <c r="C59" s="326"/>
      <c r="D59" s="326"/>
      <c r="E59" s="320"/>
      <c r="F59" s="317"/>
      <c r="I59" s="96"/>
      <c r="P59" s="49"/>
      <c r="Q59" s="42"/>
      <c r="R59" s="334"/>
      <c r="S59" s="334"/>
      <c r="T59" s="335"/>
    </row>
    <row r="60" spans="1:124" s="1" customFormat="1" ht="31.5" customHeight="1" thickBot="1">
      <c r="A60" s="7" t="s">
        <v>118</v>
      </c>
      <c r="B60" s="89" t="s">
        <v>83</v>
      </c>
      <c r="C60" s="174"/>
      <c r="D60" s="174"/>
      <c r="E60" s="178"/>
      <c r="F60" s="177"/>
      <c r="I60" s="96"/>
      <c r="P60" s="172"/>
      <c r="Q60" s="42"/>
      <c r="R60" s="170"/>
      <c r="S60" s="170"/>
      <c r="T60" s="171"/>
    </row>
    <row r="61" spans="1:124" s="31" customFormat="1" ht="27.75" customHeight="1" thickBot="1">
      <c r="A61" s="32" t="s">
        <v>60</v>
      </c>
      <c r="B61" s="28"/>
      <c r="C61" s="34">
        <f>E61*E6*6</f>
        <v>32543.586000000003</v>
      </c>
      <c r="D61" s="34">
        <f>E61*E6</f>
        <v>5423.9310000000005</v>
      </c>
      <c r="E61" s="106">
        <f>E62+E68+E75+E80+E83</f>
        <v>6.15</v>
      </c>
      <c r="F61" s="283">
        <f>C61</f>
        <v>32543.586000000003</v>
      </c>
      <c r="G61" s="95"/>
      <c r="H61" s="95"/>
      <c r="I61" s="95"/>
      <c r="J61" s="72"/>
      <c r="K61" s="72"/>
      <c r="L61" s="72"/>
      <c r="M61" s="72"/>
      <c r="N61" s="72"/>
      <c r="O61" s="72"/>
      <c r="P61" s="73"/>
      <c r="Q61" s="74"/>
      <c r="R61" s="75"/>
      <c r="S61" s="75"/>
      <c r="T61" s="76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</row>
    <row r="62" spans="1:124" ht="35.25" customHeight="1" thickBot="1">
      <c r="A62" s="7" t="s">
        <v>61</v>
      </c>
      <c r="B62" s="12"/>
      <c r="C62" s="329">
        <f>E62*E6*6</f>
        <v>9419.119200000001</v>
      </c>
      <c r="D62" s="329">
        <f>E62*E6</f>
        <v>1569.8532</v>
      </c>
      <c r="E62" s="318">
        <v>1.78</v>
      </c>
      <c r="F62" s="315"/>
      <c r="P62" s="48"/>
      <c r="Q62" s="41"/>
      <c r="R62" s="334"/>
      <c r="S62" s="334"/>
      <c r="T62" s="335"/>
    </row>
    <row r="63" spans="1:124" ht="64.5" thickBot="1">
      <c r="A63" s="8" t="s">
        <v>62</v>
      </c>
      <c r="B63" s="4" t="s">
        <v>63</v>
      </c>
      <c r="C63" s="325"/>
      <c r="D63" s="325"/>
      <c r="E63" s="319"/>
      <c r="F63" s="316"/>
      <c r="P63" s="49"/>
      <c r="Q63" s="42"/>
      <c r="R63" s="334"/>
      <c r="S63" s="334"/>
      <c r="T63" s="335"/>
    </row>
    <row r="64" spans="1:124" s="1" customFormat="1" ht="25.5" customHeight="1">
      <c r="A64" s="173" t="s">
        <v>123</v>
      </c>
      <c r="B64" s="147" t="s">
        <v>124</v>
      </c>
      <c r="C64" s="325"/>
      <c r="D64" s="325"/>
      <c r="E64" s="319"/>
      <c r="F64" s="316"/>
      <c r="P64" s="172"/>
      <c r="Q64" s="42"/>
      <c r="R64" s="334"/>
      <c r="S64" s="334"/>
      <c r="T64" s="335"/>
    </row>
    <row r="65" spans="1:20" ht="46.5" customHeight="1" thickBot="1">
      <c r="A65" s="8" t="s">
        <v>90</v>
      </c>
      <c r="B65" s="12" t="s">
        <v>7</v>
      </c>
      <c r="C65" s="325"/>
      <c r="D65" s="325"/>
      <c r="E65" s="319"/>
      <c r="F65" s="316"/>
      <c r="P65" s="49"/>
      <c r="Q65" s="41"/>
      <c r="R65" s="334"/>
      <c r="S65" s="334"/>
      <c r="T65" s="335"/>
    </row>
    <row r="66" spans="1:20">
      <c r="A66" s="346" t="s">
        <v>65</v>
      </c>
      <c r="B66" s="349" t="s">
        <v>10</v>
      </c>
      <c r="C66" s="325"/>
      <c r="D66" s="325"/>
      <c r="E66" s="319"/>
      <c r="F66" s="316"/>
      <c r="P66" s="49"/>
      <c r="Q66" s="41"/>
      <c r="R66" s="334"/>
      <c r="S66" s="334"/>
      <c r="T66" s="335"/>
    </row>
    <row r="67" spans="1:20" ht="25.5" customHeight="1" thickBot="1">
      <c r="A67" s="348"/>
      <c r="B67" s="350"/>
      <c r="C67" s="326"/>
      <c r="D67" s="326"/>
      <c r="E67" s="320"/>
      <c r="F67" s="317"/>
      <c r="H67" s="96"/>
      <c r="P67" s="49"/>
      <c r="Q67" s="41"/>
      <c r="R67" s="334"/>
      <c r="S67" s="334"/>
      <c r="T67" s="335"/>
    </row>
    <row r="68" spans="1:20" ht="68.25" customHeight="1" thickBot="1">
      <c r="A68" s="7" t="s">
        <v>66</v>
      </c>
      <c r="B68" s="12"/>
      <c r="C68" s="324">
        <f>E68*E6*6</f>
        <v>8307.8748000000014</v>
      </c>
      <c r="D68" s="324">
        <f>E68*E6</f>
        <v>1384.6458000000002</v>
      </c>
      <c r="E68" s="327">
        <v>1.57</v>
      </c>
      <c r="F68" s="315"/>
      <c r="P68" s="48"/>
      <c r="Q68" s="41"/>
      <c r="R68" s="334"/>
      <c r="S68" s="334"/>
      <c r="T68" s="335"/>
    </row>
    <row r="69" spans="1:20" ht="26.25" thickBot="1">
      <c r="A69" s="8" t="s">
        <v>67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26.25" thickBot="1">
      <c r="A70" s="8" t="s">
        <v>68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26.25" thickBot="1">
      <c r="A71" s="8" t="s">
        <v>69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38.25" customHeight="1">
      <c r="A72" s="346" t="s">
        <v>70</v>
      </c>
      <c r="B72" s="349" t="s">
        <v>10</v>
      </c>
      <c r="C72" s="325"/>
      <c r="D72" s="325"/>
      <c r="E72" s="319"/>
      <c r="F72" s="316"/>
      <c r="P72" s="49"/>
      <c r="Q72" s="42"/>
      <c r="R72" s="334"/>
      <c r="S72" s="334"/>
      <c r="T72" s="335"/>
    </row>
    <row r="73" spans="1:20" ht="8.25" customHeight="1" thickBot="1">
      <c r="A73" s="348"/>
      <c r="B73" s="350"/>
      <c r="C73" s="325"/>
      <c r="D73" s="325"/>
      <c r="E73" s="319"/>
      <c r="F73" s="316"/>
      <c r="P73" s="49"/>
      <c r="Q73" s="42"/>
      <c r="R73" s="334"/>
      <c r="S73" s="334"/>
      <c r="T73" s="335"/>
    </row>
    <row r="74" spans="1:20" ht="33" customHeight="1" thickBot="1">
      <c r="A74" s="8" t="s">
        <v>71</v>
      </c>
      <c r="B74" s="4" t="s">
        <v>72</v>
      </c>
      <c r="C74" s="326"/>
      <c r="D74" s="326"/>
      <c r="E74" s="320"/>
      <c r="F74" s="317"/>
      <c r="H74" s="96"/>
      <c r="P74" s="49"/>
      <c r="Q74" s="42"/>
      <c r="R74" s="334"/>
      <c r="S74" s="334"/>
      <c r="T74" s="335"/>
    </row>
    <row r="75" spans="1:20" ht="15.75" thickBot="1">
      <c r="A75" s="7" t="s">
        <v>73</v>
      </c>
      <c r="B75" s="12"/>
      <c r="C75" s="324">
        <f>E75*E6*6</f>
        <v>3122.0676000000003</v>
      </c>
      <c r="D75" s="324">
        <f>E75*E6</f>
        <v>520.34460000000001</v>
      </c>
      <c r="E75" s="327">
        <v>0.59</v>
      </c>
      <c r="F75" s="315"/>
      <c r="P75" s="48"/>
      <c r="Q75" s="41"/>
      <c r="R75" s="334"/>
      <c r="S75" s="334"/>
      <c r="T75" s="335"/>
    </row>
    <row r="76" spans="1:20" ht="15.75" thickBot="1">
      <c r="A76" s="8" t="s">
        <v>74</v>
      </c>
      <c r="B76" s="12" t="s">
        <v>75</v>
      </c>
      <c r="C76" s="325"/>
      <c r="D76" s="325"/>
      <c r="E76" s="319"/>
      <c r="F76" s="316"/>
      <c r="P76" s="49"/>
      <c r="Q76" s="41"/>
      <c r="R76" s="334"/>
      <c r="S76" s="334"/>
      <c r="T76" s="335"/>
    </row>
    <row r="77" spans="1:20" ht="15.75" thickBot="1">
      <c r="A77" s="8" t="s">
        <v>76</v>
      </c>
      <c r="B77" s="12" t="s">
        <v>10</v>
      </c>
      <c r="C77" s="325"/>
      <c r="D77" s="325"/>
      <c r="E77" s="319"/>
      <c r="F77" s="316"/>
      <c r="P77" s="49"/>
      <c r="Q77" s="41"/>
      <c r="R77" s="334"/>
      <c r="S77" s="334"/>
      <c r="T77" s="335"/>
    </row>
    <row r="78" spans="1:20" ht="35.25" customHeight="1" thickBot="1">
      <c r="A78" s="346" t="s">
        <v>77</v>
      </c>
      <c r="B78" s="14"/>
      <c r="C78" s="325"/>
      <c r="D78" s="325"/>
      <c r="E78" s="319"/>
      <c r="F78" s="316"/>
      <c r="P78" s="351"/>
      <c r="Q78" s="49"/>
      <c r="R78" s="334"/>
      <c r="S78" s="334"/>
      <c r="T78" s="335"/>
    </row>
    <row r="79" spans="1:20" ht="15.75" thickBot="1">
      <c r="A79" s="347"/>
      <c r="B79" s="12" t="s">
        <v>72</v>
      </c>
      <c r="C79" s="326"/>
      <c r="D79" s="326"/>
      <c r="E79" s="320"/>
      <c r="F79" s="317"/>
      <c r="H79" s="96"/>
      <c r="P79" s="351"/>
      <c r="Q79" s="41"/>
      <c r="R79" s="334"/>
      <c r="S79" s="334"/>
      <c r="T79" s="335"/>
    </row>
    <row r="80" spans="1:20" ht="15.75" thickBot="1">
      <c r="A80" s="7" t="s">
        <v>78</v>
      </c>
      <c r="B80" s="6"/>
      <c r="C80" s="321">
        <v>8150.05</v>
      </c>
      <c r="D80" s="324">
        <f>E80*E6</f>
        <v>1411.1040000000003</v>
      </c>
      <c r="E80" s="327">
        <v>1.6</v>
      </c>
      <c r="F80" s="315"/>
      <c r="P80" s="48"/>
      <c r="Q80" s="57"/>
      <c r="R80" s="345"/>
      <c r="S80" s="334"/>
      <c r="T80" s="335"/>
    </row>
    <row r="81" spans="1:20" ht="15.75" thickBot="1">
      <c r="A81" s="8" t="s">
        <v>79</v>
      </c>
      <c r="B81" s="4" t="s">
        <v>80</v>
      </c>
      <c r="C81" s="322"/>
      <c r="D81" s="325"/>
      <c r="E81" s="319"/>
      <c r="F81" s="316"/>
      <c r="P81" s="49"/>
      <c r="Q81" s="42"/>
      <c r="R81" s="345"/>
      <c r="S81" s="334"/>
      <c r="T81" s="335"/>
    </row>
    <row r="82" spans="1:20" ht="77.25" customHeight="1" thickBot="1">
      <c r="A82" s="8" t="s">
        <v>81</v>
      </c>
      <c r="B82" s="4" t="s">
        <v>10</v>
      </c>
      <c r="C82" s="323"/>
      <c r="D82" s="326"/>
      <c r="E82" s="320"/>
      <c r="F82" s="317"/>
      <c r="H82" s="96"/>
      <c r="I82" s="96"/>
      <c r="P82" s="49"/>
      <c r="Q82" s="42"/>
      <c r="R82" s="345"/>
      <c r="S82" s="334"/>
      <c r="T82" s="335"/>
    </row>
    <row r="83" spans="1:20" ht="58.5" customHeight="1" thickBot="1">
      <c r="A83" s="7" t="s">
        <v>82</v>
      </c>
      <c r="B83" s="4" t="s">
        <v>83</v>
      </c>
      <c r="C83" s="25">
        <v>3122.42</v>
      </c>
      <c r="D83" s="25">
        <f>E83*E6</f>
        <v>537.98340000000007</v>
      </c>
      <c r="E83" s="103">
        <v>0.61</v>
      </c>
      <c r="F83" s="108"/>
      <c r="H83" s="96"/>
      <c r="J83" s="96"/>
      <c r="P83" s="48"/>
      <c r="Q83" s="42"/>
      <c r="R83" s="53"/>
      <c r="S83" s="53"/>
      <c r="T83" s="54"/>
    </row>
    <row r="84" spans="1:20" s="31" customFormat="1" ht="26.25" customHeight="1" thickBot="1">
      <c r="A84" s="27" t="s">
        <v>84</v>
      </c>
      <c r="B84" s="35"/>
      <c r="C84" s="34">
        <v>0</v>
      </c>
      <c r="D84" s="34">
        <v>0</v>
      </c>
      <c r="E84" s="106">
        <v>0</v>
      </c>
      <c r="F84" s="192"/>
      <c r="G84" s="72"/>
      <c r="H84" s="95"/>
      <c r="I84" s="72"/>
      <c r="J84" s="95"/>
      <c r="K84" s="72"/>
      <c r="L84" s="72"/>
      <c r="M84" s="72"/>
      <c r="N84" s="72"/>
      <c r="O84" s="72"/>
      <c r="P84" s="77"/>
      <c r="Q84" s="82"/>
      <c r="R84" s="75"/>
      <c r="S84" s="61"/>
      <c r="T84" s="62"/>
    </row>
    <row r="85" spans="1:20" ht="26.25" customHeight="1" thickBot="1">
      <c r="A85" s="15" t="s">
        <v>85</v>
      </c>
      <c r="B85" s="12" t="s">
        <v>46</v>
      </c>
      <c r="C85" s="26">
        <v>0</v>
      </c>
      <c r="D85" s="26">
        <v>0</v>
      </c>
      <c r="E85" s="107">
        <v>0</v>
      </c>
      <c r="F85" s="108"/>
      <c r="P85" s="64"/>
      <c r="Q85" s="41"/>
      <c r="R85" s="65"/>
      <c r="S85" s="65"/>
      <c r="T85" s="66"/>
    </row>
    <row r="86" spans="1:20" s="1" customFormat="1" ht="67.5" customHeight="1" thickBot="1">
      <c r="A86" s="27" t="s">
        <v>119</v>
      </c>
      <c r="B86" s="94"/>
      <c r="C86" s="34">
        <v>0</v>
      </c>
      <c r="D86" s="34">
        <v>0</v>
      </c>
      <c r="E86" s="106">
        <v>0</v>
      </c>
      <c r="F86" s="108"/>
      <c r="P86" s="64"/>
      <c r="Q86" s="41"/>
      <c r="R86" s="65"/>
      <c r="S86" s="65"/>
      <c r="T86" s="66"/>
    </row>
    <row r="87" spans="1:20" s="1" customFormat="1" ht="67.5" customHeight="1" thickBot="1">
      <c r="A87" s="255" t="s">
        <v>126</v>
      </c>
      <c r="B87" s="94"/>
      <c r="C87" s="34">
        <v>9790.02</v>
      </c>
      <c r="D87" s="34"/>
      <c r="E87" s="106"/>
      <c r="F87" s="199">
        <v>9790.02</v>
      </c>
      <c r="P87" s="64"/>
      <c r="Q87" s="41"/>
      <c r="R87" s="65"/>
      <c r="S87" s="65"/>
      <c r="T87" s="66"/>
    </row>
    <row r="88" spans="1:20" s="1" customFormat="1" ht="67.5" customHeight="1" thickBot="1">
      <c r="A88" s="255" t="s">
        <v>128</v>
      </c>
      <c r="B88" s="94"/>
      <c r="C88" s="34">
        <v>211.32</v>
      </c>
      <c r="D88" s="34"/>
      <c r="E88" s="106"/>
      <c r="F88" s="199">
        <v>211.32</v>
      </c>
      <c r="P88" s="64"/>
      <c r="Q88" s="41"/>
      <c r="R88" s="65"/>
      <c r="S88" s="65"/>
      <c r="T88" s="66"/>
    </row>
    <row r="89" spans="1:20" s="1" customFormat="1" ht="67.5" customHeight="1" thickBot="1">
      <c r="A89" s="255" t="s">
        <v>135</v>
      </c>
      <c r="B89" s="94"/>
      <c r="C89" s="34">
        <v>39.78</v>
      </c>
      <c r="D89" s="34"/>
      <c r="E89" s="106"/>
      <c r="F89" s="199">
        <v>39.78</v>
      </c>
      <c r="P89" s="64"/>
      <c r="Q89" s="41"/>
      <c r="R89" s="65"/>
      <c r="S89" s="65"/>
      <c r="T89" s="66"/>
    </row>
    <row r="90" spans="1:20" s="1" customFormat="1" ht="67.5" customHeight="1" thickBot="1">
      <c r="A90" s="255" t="s">
        <v>139</v>
      </c>
      <c r="B90" s="94"/>
      <c r="C90" s="34">
        <v>44449.78</v>
      </c>
      <c r="D90" s="34"/>
      <c r="E90" s="106"/>
      <c r="F90" s="199">
        <v>44449.78</v>
      </c>
      <c r="P90" s="64"/>
      <c r="Q90" s="41"/>
      <c r="R90" s="65"/>
      <c r="S90" s="65"/>
      <c r="T90" s="66"/>
    </row>
    <row r="91" spans="1:20" ht="29.25" customHeight="1" thickBot="1">
      <c r="A91" s="5" t="s">
        <v>86</v>
      </c>
      <c r="B91" s="16"/>
      <c r="C91" s="26">
        <f>C84+C61+C45+C9+C87+C88+C89+C90</f>
        <v>111481.86280000002</v>
      </c>
      <c r="D91" s="26">
        <f>D84+D61+D45+D9</f>
        <v>9498.4938000000002</v>
      </c>
      <c r="E91" s="107">
        <f>E61+E45+E9</f>
        <v>10.77</v>
      </c>
      <c r="F91" s="259">
        <f>F9+F45+F61+F87+F88+F89+F90</f>
        <v>111481.86280000002</v>
      </c>
      <c r="P91" s="67"/>
      <c r="Q91" s="68"/>
      <c r="R91" s="65"/>
      <c r="S91" s="65"/>
      <c r="T91" s="66"/>
    </row>
    <row r="92" spans="1:20" ht="16.5">
      <c r="A92" s="352" t="s">
        <v>132</v>
      </c>
      <c r="B92" s="353"/>
      <c r="C92" s="353"/>
      <c r="D92" s="354"/>
      <c r="E92" s="141"/>
      <c r="F92" s="162">
        <v>159577.49</v>
      </c>
    </row>
    <row r="93" spans="1:20" ht="16.5">
      <c r="A93" s="175" t="s">
        <v>133</v>
      </c>
      <c r="B93" s="176"/>
      <c r="C93" s="176"/>
      <c r="D93" s="176"/>
      <c r="E93" s="141"/>
      <c r="F93" s="285">
        <f>F91+F92-F94</f>
        <v>63971.622799999983</v>
      </c>
    </row>
    <row r="94" spans="1:20" ht="15.75">
      <c r="A94" s="139" t="s">
        <v>137</v>
      </c>
      <c r="B94" s="140"/>
      <c r="C94" s="140"/>
      <c r="D94" s="140"/>
      <c r="E94" s="142"/>
      <c r="F94" s="162">
        <v>207087.73</v>
      </c>
    </row>
    <row r="95" spans="1:20">
      <c r="A95" s="1"/>
      <c r="C95" s="96"/>
      <c r="D95" s="1"/>
      <c r="E95" s="1"/>
      <c r="F95" s="1"/>
    </row>
    <row r="96" spans="1:20">
      <c r="A96" s="1"/>
      <c r="C96" s="1"/>
      <c r="D96" s="1"/>
      <c r="E96" s="1"/>
      <c r="F96" s="1"/>
    </row>
    <row r="97" spans="1:6">
      <c r="A97" s="1"/>
      <c r="C97" s="96"/>
      <c r="D97" s="1"/>
      <c r="E97" s="96"/>
      <c r="F97" s="96"/>
    </row>
    <row r="98" spans="1:6">
      <c r="A98" s="136" t="s">
        <v>121</v>
      </c>
      <c r="C98" s="1"/>
      <c r="D98" s="1"/>
      <c r="E98" s="1"/>
      <c r="F98" s="1"/>
    </row>
    <row r="99" spans="1:6">
      <c r="A99" s="136"/>
      <c r="C99" s="1"/>
      <c r="D99" s="1"/>
      <c r="E99" s="1"/>
      <c r="F99" s="1"/>
    </row>
    <row r="100" spans="1:6">
      <c r="A100" s="136" t="s">
        <v>122</v>
      </c>
      <c r="C100" s="1"/>
      <c r="D100" s="1"/>
      <c r="E100" s="1"/>
      <c r="F100" s="1"/>
    </row>
    <row r="101" spans="1:6">
      <c r="A101" s="1"/>
      <c r="C101" s="1"/>
      <c r="D101" s="1"/>
      <c r="E101" s="1"/>
      <c r="F101" s="1"/>
    </row>
    <row r="102" spans="1:6">
      <c r="A102" s="1"/>
      <c r="C102" s="1"/>
      <c r="D102" s="1"/>
      <c r="E102" s="1"/>
      <c r="F102" s="1"/>
    </row>
  </sheetData>
  <mergeCells count="129">
    <mergeCell ref="A2:E2"/>
    <mergeCell ref="A92:D92"/>
    <mergeCell ref="F10:F14"/>
    <mergeCell ref="F15:F17"/>
    <mergeCell ref="F27:F30"/>
    <mergeCell ref="F31:F36"/>
    <mergeCell ref="F37:F39"/>
    <mergeCell ref="F41:F42"/>
    <mergeCell ref="F46:F48"/>
    <mergeCell ref="F49:F51"/>
    <mergeCell ref="F52:F56"/>
    <mergeCell ref="F57:F59"/>
    <mergeCell ref="F62:F67"/>
    <mergeCell ref="F68:F74"/>
    <mergeCell ref="F75:F79"/>
    <mergeCell ref="F80:F82"/>
    <mergeCell ref="C80:C82"/>
    <mergeCell ref="D80:D82"/>
    <mergeCell ref="E80:E82"/>
    <mergeCell ref="C62:C67"/>
    <mergeCell ref="D62:D67"/>
    <mergeCell ref="E62:E67"/>
    <mergeCell ref="C68:C74"/>
    <mergeCell ref="D68:D74"/>
    <mergeCell ref="R80:R82"/>
    <mergeCell ref="S80:S82"/>
    <mergeCell ref="T80:T82"/>
    <mergeCell ref="R62:R67"/>
    <mergeCell ref="S62:S67"/>
    <mergeCell ref="T62:T67"/>
    <mergeCell ref="R68:R74"/>
    <mergeCell ref="S68:S74"/>
    <mergeCell ref="T68:T74"/>
    <mergeCell ref="E68:E74"/>
    <mergeCell ref="C75:C79"/>
    <mergeCell ref="D75:D79"/>
    <mergeCell ref="E75:E79"/>
    <mergeCell ref="R57:R59"/>
    <mergeCell ref="S57:S59"/>
    <mergeCell ref="T57:T59"/>
    <mergeCell ref="R75:R79"/>
    <mergeCell ref="S75:S79"/>
    <mergeCell ref="T75:T79"/>
    <mergeCell ref="P78:P79"/>
    <mergeCell ref="R49:R51"/>
    <mergeCell ref="S49:S51"/>
    <mergeCell ref="T49:T51"/>
    <mergeCell ref="R52:R56"/>
    <mergeCell ref="S52:S56"/>
    <mergeCell ref="T52:T56"/>
    <mergeCell ref="R43:R44"/>
    <mergeCell ref="S43:S44"/>
    <mergeCell ref="T43:T44"/>
    <mergeCell ref="R46:R48"/>
    <mergeCell ref="S46:S48"/>
    <mergeCell ref="T46:T48"/>
    <mergeCell ref="R37:R39"/>
    <mergeCell ref="S37:S39"/>
    <mergeCell ref="T37:T39"/>
    <mergeCell ref="R41:R42"/>
    <mergeCell ref="S41:S42"/>
    <mergeCell ref="T41:T42"/>
    <mergeCell ref="R27:R30"/>
    <mergeCell ref="S27:S30"/>
    <mergeCell ref="T27:T30"/>
    <mergeCell ref="R31:R36"/>
    <mergeCell ref="S31:S36"/>
    <mergeCell ref="T31:T36"/>
    <mergeCell ref="R18:R20"/>
    <mergeCell ref="S18:S20"/>
    <mergeCell ref="T18:T20"/>
    <mergeCell ref="R21:R26"/>
    <mergeCell ref="S21:S26"/>
    <mergeCell ref="T21:T26"/>
    <mergeCell ref="A78:A79"/>
    <mergeCell ref="C57:C59"/>
    <mergeCell ref="D57:D59"/>
    <mergeCell ref="E57:E59"/>
    <mergeCell ref="C49:C51"/>
    <mergeCell ref="D49:D51"/>
    <mergeCell ref="E49:E51"/>
    <mergeCell ref="C52:C56"/>
    <mergeCell ref="D52:D56"/>
    <mergeCell ref="E52:E56"/>
    <mergeCell ref="A66:A67"/>
    <mergeCell ref="B66:B67"/>
    <mergeCell ref="A72:A73"/>
    <mergeCell ref="B72:B73"/>
    <mergeCell ref="C21:C26"/>
    <mergeCell ref="D21:D26"/>
    <mergeCell ref="E21:E26"/>
    <mergeCell ref="C18:C20"/>
    <mergeCell ref="P3:T3"/>
    <mergeCell ref="R10:R14"/>
    <mergeCell ref="S10:S14"/>
    <mergeCell ref="T10:T14"/>
    <mergeCell ref="R15:R17"/>
    <mergeCell ref="S15:S17"/>
    <mergeCell ref="T15:T17"/>
    <mergeCell ref="A3:E3"/>
    <mergeCell ref="C10:C14"/>
    <mergeCell ref="D10:D14"/>
    <mergeCell ref="E10:E14"/>
    <mergeCell ref="C15:C17"/>
    <mergeCell ref="D15:D17"/>
    <mergeCell ref="E15:E17"/>
    <mergeCell ref="F21:F26"/>
    <mergeCell ref="F43:F44"/>
    <mergeCell ref="F18:F20"/>
    <mergeCell ref="E46:E48"/>
    <mergeCell ref="C37:C39"/>
    <mergeCell ref="D37:D39"/>
    <mergeCell ref="E37:E39"/>
    <mergeCell ref="C41:C42"/>
    <mergeCell ref="D41:D42"/>
    <mergeCell ref="E41:E42"/>
    <mergeCell ref="E43:E44"/>
    <mergeCell ref="C46:C48"/>
    <mergeCell ref="D46:D48"/>
    <mergeCell ref="D18:D20"/>
    <mergeCell ref="E18:E20"/>
    <mergeCell ref="C27:C30"/>
    <mergeCell ref="D27:D30"/>
    <mergeCell ref="E27:E30"/>
    <mergeCell ref="C31:C36"/>
    <mergeCell ref="D31:D36"/>
    <mergeCell ref="E31:E36"/>
    <mergeCell ref="C43:C44"/>
    <mergeCell ref="D43:D44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96"/>
  <sheetViews>
    <sheetView topLeftCell="A81" workbookViewId="0">
      <selection sqref="A1:F96"/>
    </sheetView>
  </sheetViews>
  <sheetFormatPr defaultRowHeight="15"/>
  <cols>
    <col min="1" max="1" width="80.5703125" style="1" customWidth="1"/>
    <col min="2" max="2" width="16" style="69" customWidth="1"/>
    <col min="3" max="3" width="10.5703125" style="1" customWidth="1"/>
    <col min="4" max="4" width="10.7109375" style="1" customWidth="1"/>
    <col min="5" max="5" width="11.42578125" style="1" customWidth="1"/>
    <col min="6" max="6" width="11.5703125" style="1" customWidth="1"/>
    <col min="7" max="9" width="9.5703125" style="1" bestFit="1" customWidth="1"/>
    <col min="10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104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3065</v>
      </c>
      <c r="E5" s="23">
        <v>3065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2" t="s">
        <v>2</v>
      </c>
      <c r="F6" s="129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4">
        <v>5</v>
      </c>
      <c r="F7" s="150">
        <v>6</v>
      </c>
      <c r="P7" s="41"/>
      <c r="Q7" s="42"/>
      <c r="R7" s="42"/>
      <c r="S7" s="42"/>
      <c r="T7" s="42"/>
      <c r="U7" s="38"/>
    </row>
    <row r="8" spans="1:21" s="31" customFormat="1" ht="87.75" customHeight="1" thickBot="1">
      <c r="A8" s="27" t="s">
        <v>3</v>
      </c>
      <c r="B8" s="28"/>
      <c r="C8" s="29">
        <f>D8*6</f>
        <v>36963.899999999994</v>
      </c>
      <c r="D8" s="29">
        <f>E8*E5</f>
        <v>6160.65</v>
      </c>
      <c r="E8" s="102">
        <f>E9+E14+E17+E20+E26+E30+E36+E39+E40+E42</f>
        <v>2.0099999999999998</v>
      </c>
      <c r="F8" s="213">
        <f>C8</f>
        <v>36963.899999999994</v>
      </c>
      <c r="H8" s="97"/>
      <c r="P8" s="43"/>
      <c r="Q8" s="44"/>
      <c r="R8" s="45"/>
      <c r="S8" s="45"/>
      <c r="T8" s="46"/>
      <c r="U8" s="47"/>
    </row>
    <row r="9" spans="1:21" ht="37.5" customHeight="1" thickBot="1">
      <c r="A9" s="7" t="s">
        <v>4</v>
      </c>
      <c r="B9" s="4"/>
      <c r="C9" s="336">
        <f>D9*6</f>
        <v>1103.4000000000001</v>
      </c>
      <c r="D9" s="339">
        <f>E9*E5</f>
        <v>183.9</v>
      </c>
      <c r="E9" s="342">
        <v>0.06</v>
      </c>
      <c r="F9" s="315"/>
      <c r="P9" s="48"/>
      <c r="Q9" s="42"/>
      <c r="R9" s="331"/>
      <c r="S9" s="332"/>
      <c r="T9" s="333"/>
    </row>
    <row r="10" spans="1:21" ht="34.5" customHeight="1" thickBot="1">
      <c r="A10" s="24" t="s">
        <v>5</v>
      </c>
      <c r="B10" s="4"/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33.75" customHeight="1" thickBot="1">
      <c r="A11" s="24" t="s">
        <v>6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50.25" customHeight="1" thickBot="1">
      <c r="A12" s="24" t="s">
        <v>8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54" customHeight="1" thickBot="1">
      <c r="A13" s="24" t="s">
        <v>9</v>
      </c>
      <c r="B13" s="4" t="s">
        <v>10</v>
      </c>
      <c r="C13" s="338"/>
      <c r="D13" s="341"/>
      <c r="E13" s="344"/>
      <c r="F13" s="317"/>
      <c r="P13" s="49"/>
      <c r="Q13" s="42"/>
      <c r="R13" s="331"/>
      <c r="S13" s="332"/>
      <c r="T13" s="333"/>
    </row>
    <row r="14" spans="1:21" ht="39" customHeight="1" thickBot="1">
      <c r="A14" s="7" t="s">
        <v>11</v>
      </c>
      <c r="B14" s="4"/>
      <c r="C14" s="324">
        <f>D14*6</f>
        <v>1471.2</v>
      </c>
      <c r="D14" s="324">
        <f>E14*E5</f>
        <v>245.20000000000002</v>
      </c>
      <c r="E14" s="327">
        <v>0.08</v>
      </c>
      <c r="F14" s="315"/>
      <c r="P14" s="48"/>
      <c r="Q14" s="42"/>
      <c r="R14" s="334"/>
      <c r="S14" s="334"/>
      <c r="T14" s="335"/>
    </row>
    <row r="15" spans="1:21" ht="121.5" customHeight="1" thickBot="1">
      <c r="A15" s="24" t="s">
        <v>12</v>
      </c>
      <c r="B15" s="4" t="s">
        <v>7</v>
      </c>
      <c r="C15" s="325"/>
      <c r="D15" s="325"/>
      <c r="E15" s="319"/>
      <c r="F15" s="316"/>
      <c r="P15" s="49"/>
      <c r="Q15" s="42"/>
      <c r="R15" s="334"/>
      <c r="S15" s="334"/>
      <c r="T15" s="335"/>
    </row>
    <row r="16" spans="1:21" ht="60.75" customHeight="1" thickBot="1">
      <c r="A16" s="24" t="s">
        <v>13</v>
      </c>
      <c r="B16" s="4" t="s">
        <v>10</v>
      </c>
      <c r="C16" s="326"/>
      <c r="D16" s="326"/>
      <c r="E16" s="320"/>
      <c r="F16" s="317"/>
      <c r="P16" s="49"/>
      <c r="Q16" s="42"/>
      <c r="R16" s="334"/>
      <c r="S16" s="334"/>
      <c r="T16" s="335"/>
    </row>
    <row r="17" spans="1:20" ht="45.75" customHeight="1" thickBot="1">
      <c r="A17" s="7" t="s">
        <v>14</v>
      </c>
      <c r="B17" s="4"/>
      <c r="C17" s="321">
        <f>D17*6</f>
        <v>367.8</v>
      </c>
      <c r="D17" s="324">
        <f>E17*E5</f>
        <v>61.300000000000004</v>
      </c>
      <c r="E17" s="327">
        <v>0.02</v>
      </c>
      <c r="F17" s="315"/>
      <c r="P17" s="48"/>
      <c r="Q17" s="42"/>
      <c r="R17" s="345"/>
      <c r="S17" s="334"/>
      <c r="T17" s="335"/>
    </row>
    <row r="18" spans="1:20" ht="109.5" customHeight="1" thickBot="1">
      <c r="A18" s="24" t="s">
        <v>15</v>
      </c>
      <c r="B18" s="9" t="s">
        <v>7</v>
      </c>
      <c r="C18" s="322"/>
      <c r="D18" s="325"/>
      <c r="E18" s="319"/>
      <c r="F18" s="316"/>
      <c r="P18" s="49"/>
      <c r="Q18" s="50"/>
      <c r="R18" s="345"/>
      <c r="S18" s="334"/>
      <c r="T18" s="335"/>
    </row>
    <row r="19" spans="1:20" ht="49.5" customHeight="1" thickBot="1">
      <c r="A19" s="24" t="s">
        <v>16</v>
      </c>
      <c r="B19" s="9" t="s">
        <v>10</v>
      </c>
      <c r="C19" s="323"/>
      <c r="D19" s="326"/>
      <c r="E19" s="320"/>
      <c r="F19" s="317"/>
      <c r="P19" s="49"/>
      <c r="Q19" s="50"/>
      <c r="R19" s="345"/>
      <c r="S19" s="334"/>
      <c r="T19" s="335"/>
    </row>
    <row r="20" spans="1:20" ht="39" customHeight="1" thickBot="1">
      <c r="A20" s="7" t="s">
        <v>17</v>
      </c>
      <c r="B20" s="4"/>
      <c r="C20" s="324">
        <f>D20*6</f>
        <v>25929.899999999998</v>
      </c>
      <c r="D20" s="324">
        <f>E20*E5</f>
        <v>4321.6499999999996</v>
      </c>
      <c r="E20" s="327">
        <v>1.41</v>
      </c>
      <c r="F20" s="315"/>
      <c r="P20" s="48"/>
      <c r="Q20" s="42"/>
      <c r="R20" s="334"/>
      <c r="S20" s="334"/>
      <c r="T20" s="335"/>
    </row>
    <row r="21" spans="1:20" ht="30" customHeight="1" thickBot="1">
      <c r="A21" s="10" t="s">
        <v>18</v>
      </c>
      <c r="B21" s="9" t="s">
        <v>7</v>
      </c>
      <c r="C21" s="325"/>
      <c r="D21" s="325"/>
      <c r="E21" s="319"/>
      <c r="F21" s="316"/>
      <c r="P21" s="51"/>
      <c r="Q21" s="50"/>
      <c r="R21" s="334"/>
      <c r="S21" s="334"/>
      <c r="T21" s="335"/>
    </row>
    <row r="22" spans="1:20" ht="83.25" customHeight="1" thickBot="1">
      <c r="A22" s="37" t="s">
        <v>19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37.5" customHeight="1" thickBot="1">
      <c r="A23" s="10" t="s">
        <v>20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40.5" customHeight="1" thickBot="1">
      <c r="A24" s="10" t="s">
        <v>21</v>
      </c>
      <c r="B24" s="9" t="s">
        <v>10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57" customHeight="1" thickBot="1">
      <c r="A25" s="10" t="s">
        <v>22</v>
      </c>
      <c r="B25" s="9" t="s">
        <v>10</v>
      </c>
      <c r="C25" s="326"/>
      <c r="D25" s="326"/>
      <c r="E25" s="320"/>
      <c r="F25" s="317"/>
      <c r="P25" s="51"/>
      <c r="Q25" s="50"/>
      <c r="R25" s="334"/>
      <c r="S25" s="334"/>
      <c r="T25" s="335"/>
    </row>
    <row r="26" spans="1:20" ht="41.25" customHeight="1" thickBot="1">
      <c r="A26" s="7" t="s">
        <v>23</v>
      </c>
      <c r="B26" s="4"/>
      <c r="C26" s="324">
        <f>D26*6</f>
        <v>1471.2</v>
      </c>
      <c r="D26" s="324">
        <f>E26*E5</f>
        <v>245.20000000000002</v>
      </c>
      <c r="E26" s="327">
        <v>0.08</v>
      </c>
      <c r="F26" s="315"/>
      <c r="P26" s="48"/>
      <c r="Q26" s="42"/>
      <c r="R26" s="334"/>
      <c r="S26" s="334"/>
      <c r="T26" s="335"/>
    </row>
    <row r="27" spans="1:20" ht="45" customHeight="1" thickBot="1">
      <c r="A27" s="10" t="s">
        <v>24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51" customHeight="1" thickBot="1">
      <c r="A28" s="10" t="s">
        <v>25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51" customHeight="1" thickBot="1">
      <c r="A29" s="10" t="s">
        <v>16</v>
      </c>
      <c r="B29" s="9" t="s">
        <v>10</v>
      </c>
      <c r="C29" s="326"/>
      <c r="D29" s="326"/>
      <c r="E29" s="320"/>
      <c r="F29" s="317"/>
      <c r="P29" s="51"/>
      <c r="Q29" s="50"/>
      <c r="R29" s="334"/>
      <c r="S29" s="334"/>
      <c r="T29" s="335"/>
    </row>
    <row r="30" spans="1:20" ht="44.25" customHeight="1" thickBot="1">
      <c r="A30" s="7" t="s">
        <v>26</v>
      </c>
      <c r="B30" s="4"/>
      <c r="C30" s="321">
        <f>D30*6</f>
        <v>5517</v>
      </c>
      <c r="D30" s="324">
        <f>E30*E5</f>
        <v>919.5</v>
      </c>
      <c r="E30" s="327">
        <v>0.3</v>
      </c>
      <c r="F30" s="315"/>
      <c r="P30" s="48"/>
      <c r="Q30" s="42"/>
      <c r="R30" s="345"/>
      <c r="S30" s="334"/>
      <c r="T30" s="335"/>
    </row>
    <row r="31" spans="1:20" ht="49.5" customHeight="1" thickBot="1">
      <c r="A31" s="24" t="s">
        <v>27</v>
      </c>
      <c r="B31" s="9" t="s">
        <v>7</v>
      </c>
      <c r="C31" s="322"/>
      <c r="D31" s="325"/>
      <c r="E31" s="319"/>
      <c r="F31" s="316"/>
      <c r="P31" s="49"/>
      <c r="Q31" s="52"/>
      <c r="R31" s="345"/>
      <c r="S31" s="334"/>
      <c r="T31" s="335"/>
    </row>
    <row r="32" spans="1:20" ht="44.25" customHeight="1" thickBot="1">
      <c r="A32" s="24" t="s">
        <v>28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1.75" customHeight="1" thickBot="1">
      <c r="A33" s="24" t="s">
        <v>29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8" customHeight="1" thickBot="1">
      <c r="A34" s="24" t="s">
        <v>30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43.5" customHeight="1" thickBot="1">
      <c r="A35" s="24" t="s">
        <v>16</v>
      </c>
      <c r="B35" s="4" t="s">
        <v>10</v>
      </c>
      <c r="C35" s="323"/>
      <c r="D35" s="326"/>
      <c r="E35" s="320"/>
      <c r="F35" s="317"/>
      <c r="P35" s="49"/>
      <c r="Q35" s="52"/>
      <c r="R35" s="345"/>
      <c r="S35" s="334"/>
      <c r="T35" s="335"/>
    </row>
    <row r="36" spans="1:20" ht="45" customHeight="1" thickBot="1">
      <c r="A36" s="7" t="s">
        <v>32</v>
      </c>
      <c r="B36" s="4"/>
      <c r="C36" s="321">
        <f>D36*6</f>
        <v>367.8</v>
      </c>
      <c r="D36" s="324">
        <f>E36*E5</f>
        <v>61.300000000000004</v>
      </c>
      <c r="E36" s="327">
        <v>0.02</v>
      </c>
      <c r="F36" s="315"/>
      <c r="P36" s="48"/>
      <c r="Q36" s="42"/>
      <c r="R36" s="345"/>
      <c r="S36" s="334"/>
      <c r="T36" s="335"/>
    </row>
    <row r="37" spans="1:20" ht="71.25" customHeight="1" thickBot="1">
      <c r="A37" s="24" t="s">
        <v>33</v>
      </c>
      <c r="B37" s="9" t="s">
        <v>34</v>
      </c>
      <c r="C37" s="322"/>
      <c r="D37" s="325"/>
      <c r="E37" s="319"/>
      <c r="F37" s="316"/>
      <c r="P37" s="49"/>
      <c r="Q37" s="52"/>
      <c r="R37" s="345"/>
      <c r="S37" s="334"/>
      <c r="T37" s="335"/>
    </row>
    <row r="38" spans="1:20" ht="48.75" customHeight="1" thickBot="1">
      <c r="A38" s="24" t="s">
        <v>16</v>
      </c>
      <c r="B38" s="4" t="s">
        <v>10</v>
      </c>
      <c r="C38" s="323"/>
      <c r="D38" s="326"/>
      <c r="E38" s="320"/>
      <c r="F38" s="317"/>
      <c r="P38" s="49"/>
      <c r="Q38" s="52"/>
      <c r="R38" s="345"/>
      <c r="S38" s="334"/>
      <c r="T38" s="335"/>
    </row>
    <row r="39" spans="1:20" ht="88.5" customHeight="1" thickBot="1">
      <c r="A39" s="7" t="s">
        <v>35</v>
      </c>
      <c r="B39" s="4" t="s">
        <v>34</v>
      </c>
      <c r="C39" s="25">
        <f>D39*6</f>
        <v>183.9</v>
      </c>
      <c r="D39" s="25">
        <f>E39*E5</f>
        <v>30.650000000000002</v>
      </c>
      <c r="E39" s="103">
        <v>0.01</v>
      </c>
      <c r="F39" s="108"/>
      <c r="P39" s="48"/>
      <c r="Q39" s="42"/>
      <c r="R39" s="53"/>
      <c r="S39" s="53"/>
      <c r="T39" s="54"/>
    </row>
    <row r="40" spans="1:20" ht="60.75" customHeight="1" thickBot="1">
      <c r="A40" s="7" t="s">
        <v>36</v>
      </c>
      <c r="B40" s="4"/>
      <c r="C40" s="328">
        <f>D40*6</f>
        <v>367.8</v>
      </c>
      <c r="D40" s="329">
        <f>E40*E5</f>
        <v>61.300000000000004</v>
      </c>
      <c r="E40" s="318">
        <v>0.02</v>
      </c>
      <c r="F40" s="315"/>
      <c r="P40" s="48"/>
      <c r="Q40" s="42"/>
      <c r="R40" s="345"/>
      <c r="S40" s="334"/>
      <c r="T40" s="335"/>
    </row>
    <row r="41" spans="1:20" ht="63" customHeight="1" thickBot="1">
      <c r="A41" s="24" t="s">
        <v>37</v>
      </c>
      <c r="B41" s="4" t="s">
        <v>34</v>
      </c>
      <c r="C41" s="323"/>
      <c r="D41" s="326"/>
      <c r="E41" s="320"/>
      <c r="F41" s="317"/>
      <c r="P41" s="49"/>
      <c r="Q41" s="42"/>
      <c r="R41" s="345"/>
      <c r="S41" s="334"/>
      <c r="T41" s="335"/>
    </row>
    <row r="42" spans="1:20" ht="56.25" customHeight="1" thickBot="1">
      <c r="A42" s="7" t="s">
        <v>38</v>
      </c>
      <c r="B42" s="12"/>
      <c r="C42" s="321">
        <f>D42*6</f>
        <v>183.9</v>
      </c>
      <c r="D42" s="324">
        <f>E42*E5</f>
        <v>30.650000000000002</v>
      </c>
      <c r="E42" s="327">
        <v>0.01</v>
      </c>
      <c r="F42" s="315"/>
      <c r="P42" s="48"/>
      <c r="Q42" s="41"/>
      <c r="R42" s="345"/>
      <c r="S42" s="334"/>
      <c r="T42" s="335"/>
    </row>
    <row r="43" spans="1:20" ht="88.5" customHeight="1" thickBot="1">
      <c r="A43" s="24" t="s">
        <v>39</v>
      </c>
      <c r="B43" s="12" t="s">
        <v>7</v>
      </c>
      <c r="C43" s="323"/>
      <c r="D43" s="326"/>
      <c r="E43" s="320"/>
      <c r="F43" s="317"/>
      <c r="P43" s="49"/>
      <c r="Q43" s="41"/>
      <c r="R43" s="345"/>
      <c r="S43" s="334"/>
      <c r="T43" s="335"/>
    </row>
    <row r="44" spans="1:20" s="31" customFormat="1" ht="26.25" thickBot="1">
      <c r="A44" s="32" t="s">
        <v>40</v>
      </c>
      <c r="B44" s="28"/>
      <c r="C44" s="29">
        <f>C45+C48+C51+C56+C59</f>
        <v>70985.399999999994</v>
      </c>
      <c r="D44" s="36">
        <f>E44*E5</f>
        <v>11830.9</v>
      </c>
      <c r="E44" s="102">
        <f>E45+E48+E51+E56+E59</f>
        <v>3.86</v>
      </c>
      <c r="F44" s="213">
        <f>C44</f>
        <v>70985.399999999994</v>
      </c>
      <c r="H44" s="97"/>
      <c r="I44" s="97"/>
      <c r="K44" s="97"/>
      <c r="P44" s="55"/>
      <c r="Q44" s="44"/>
      <c r="R44" s="45"/>
      <c r="S44" s="56"/>
      <c r="T44" s="46"/>
    </row>
    <row r="45" spans="1:20" ht="26.25" thickBot="1">
      <c r="A45" s="7" t="s">
        <v>41</v>
      </c>
      <c r="B45" s="6"/>
      <c r="C45" s="328">
        <f>D45*6</f>
        <v>4965.3</v>
      </c>
      <c r="D45" s="358">
        <f>E45*E5</f>
        <v>827.55000000000007</v>
      </c>
      <c r="E45" s="318">
        <v>0.27</v>
      </c>
      <c r="F45" s="315"/>
      <c r="P45" s="48"/>
      <c r="Q45" s="57"/>
      <c r="R45" s="345"/>
      <c r="S45" s="335"/>
      <c r="T45" s="335"/>
    </row>
    <row r="46" spans="1:20" ht="15.75" thickBot="1">
      <c r="A46" s="24" t="s">
        <v>42</v>
      </c>
      <c r="B46" s="4" t="s">
        <v>7</v>
      </c>
      <c r="C46" s="322"/>
      <c r="D46" s="359"/>
      <c r="E46" s="319"/>
      <c r="F46" s="316"/>
      <c r="P46" s="49"/>
      <c r="Q46" s="58"/>
      <c r="R46" s="345"/>
      <c r="S46" s="335"/>
      <c r="T46" s="335"/>
    </row>
    <row r="47" spans="1:20" ht="65.25" customHeight="1" thickBot="1">
      <c r="A47" s="24" t="s">
        <v>43</v>
      </c>
      <c r="B47" s="4" t="s">
        <v>10</v>
      </c>
      <c r="C47" s="323"/>
      <c r="D47" s="360"/>
      <c r="E47" s="320"/>
      <c r="F47" s="317"/>
      <c r="G47" s="96"/>
      <c r="P47" s="49"/>
      <c r="Q47" s="58"/>
      <c r="R47" s="345"/>
      <c r="S47" s="335"/>
      <c r="T47" s="335"/>
    </row>
    <row r="48" spans="1:20" ht="26.25" thickBot="1">
      <c r="A48" s="7" t="s">
        <v>44</v>
      </c>
      <c r="B48" s="6"/>
      <c r="C48" s="321">
        <f>D48*6</f>
        <v>22068</v>
      </c>
      <c r="D48" s="324">
        <f>E48*E5</f>
        <v>3678</v>
      </c>
      <c r="E48" s="327">
        <v>1.2</v>
      </c>
      <c r="F48" s="315"/>
      <c r="P48" s="48"/>
      <c r="Q48" s="57"/>
      <c r="R48" s="345"/>
      <c r="S48" s="334"/>
      <c r="T48" s="335"/>
    </row>
    <row r="49" spans="1:20" ht="70.5" customHeight="1" thickBot="1">
      <c r="A49" s="24" t="s">
        <v>45</v>
      </c>
      <c r="B49" s="12" t="s">
        <v>46</v>
      </c>
      <c r="C49" s="322"/>
      <c r="D49" s="325"/>
      <c r="E49" s="319"/>
      <c r="F49" s="316"/>
      <c r="P49" s="49"/>
      <c r="Q49" s="41"/>
      <c r="R49" s="345"/>
      <c r="S49" s="334"/>
      <c r="T49" s="335"/>
    </row>
    <row r="50" spans="1:20" ht="58.5" customHeight="1" thickBot="1">
      <c r="A50" s="24" t="s">
        <v>47</v>
      </c>
      <c r="B50" s="4" t="s">
        <v>48</v>
      </c>
      <c r="C50" s="323"/>
      <c r="D50" s="326"/>
      <c r="E50" s="320"/>
      <c r="F50" s="317"/>
      <c r="P50" s="49"/>
      <c r="Q50" s="42"/>
      <c r="R50" s="345"/>
      <c r="S50" s="334"/>
      <c r="T50" s="335"/>
    </row>
    <row r="51" spans="1:20" ht="26.25" thickBot="1">
      <c r="A51" s="7" t="s">
        <v>49</v>
      </c>
      <c r="B51" s="6"/>
      <c r="C51" s="324">
        <f>D51*6</f>
        <v>16367.099999999999</v>
      </c>
      <c r="D51" s="324">
        <f>E51*E5</f>
        <v>2727.85</v>
      </c>
      <c r="E51" s="327">
        <v>0.89</v>
      </c>
      <c r="F51" s="315"/>
      <c r="P51" s="48"/>
      <c r="Q51" s="57"/>
      <c r="R51" s="334"/>
      <c r="S51" s="334"/>
      <c r="T51" s="335"/>
    </row>
    <row r="52" spans="1:20" ht="26.25" thickBot="1">
      <c r="A52" s="24" t="s">
        <v>50</v>
      </c>
      <c r="B52" s="12" t="s">
        <v>34</v>
      </c>
      <c r="C52" s="325"/>
      <c r="D52" s="325"/>
      <c r="E52" s="319"/>
      <c r="F52" s="316"/>
      <c r="P52" s="49"/>
      <c r="Q52" s="59"/>
      <c r="R52" s="334"/>
      <c r="S52" s="334"/>
      <c r="T52" s="335"/>
    </row>
    <row r="53" spans="1:20" ht="24.75" customHeight="1" thickBot="1">
      <c r="A53" s="13" t="s">
        <v>51</v>
      </c>
      <c r="B53" s="12" t="s">
        <v>34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36.75" customHeight="1" thickBot="1">
      <c r="A54" s="13" t="s">
        <v>52</v>
      </c>
      <c r="B54" s="12" t="s">
        <v>10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36" customHeight="1" thickBot="1">
      <c r="A55" s="24" t="s">
        <v>53</v>
      </c>
      <c r="B55" s="4" t="s">
        <v>34</v>
      </c>
      <c r="C55" s="326"/>
      <c r="D55" s="326"/>
      <c r="E55" s="320"/>
      <c r="F55" s="317"/>
      <c r="P55" s="49"/>
      <c r="Q55" s="58"/>
      <c r="R55" s="334"/>
      <c r="S55" s="334"/>
      <c r="T55" s="335"/>
    </row>
    <row r="56" spans="1:20" ht="26.25" thickBot="1">
      <c r="A56" s="7" t="s">
        <v>54</v>
      </c>
      <c r="B56" s="6"/>
      <c r="C56" s="324">
        <f>D56*6</f>
        <v>4597.5</v>
      </c>
      <c r="D56" s="324">
        <f>E56*E5</f>
        <v>766.25</v>
      </c>
      <c r="E56" s="327">
        <v>0.25</v>
      </c>
      <c r="F56" s="315"/>
      <c r="P56" s="48"/>
      <c r="Q56" s="57"/>
      <c r="R56" s="334"/>
      <c r="S56" s="334"/>
      <c r="T56" s="335"/>
    </row>
    <row r="57" spans="1:20" ht="63.75" customHeight="1" thickBot="1">
      <c r="A57" s="24" t="s">
        <v>55</v>
      </c>
      <c r="B57" s="4" t="s">
        <v>31</v>
      </c>
      <c r="C57" s="325"/>
      <c r="D57" s="325"/>
      <c r="E57" s="319"/>
      <c r="F57" s="316"/>
      <c r="P57" s="49"/>
      <c r="Q57" s="42"/>
      <c r="R57" s="334"/>
      <c r="S57" s="334"/>
      <c r="T57" s="335"/>
    </row>
    <row r="58" spans="1:20" ht="45" customHeight="1" thickBot="1">
      <c r="A58" s="24" t="s">
        <v>56</v>
      </c>
      <c r="B58" s="4" t="s">
        <v>7</v>
      </c>
      <c r="C58" s="325"/>
      <c r="D58" s="325"/>
      <c r="E58" s="319"/>
      <c r="F58" s="316"/>
      <c r="G58" s="96"/>
      <c r="P58" s="49"/>
      <c r="Q58" s="42"/>
      <c r="R58" s="334"/>
      <c r="S58" s="334"/>
      <c r="T58" s="335"/>
    </row>
    <row r="59" spans="1:20" ht="25.5" customHeight="1" thickBot="1">
      <c r="A59" s="7" t="s">
        <v>118</v>
      </c>
      <c r="B59" s="89" t="s">
        <v>83</v>
      </c>
      <c r="C59" s="167">
        <f>E59*D5*6</f>
        <v>22987.5</v>
      </c>
      <c r="D59" s="167">
        <f>E59*E5</f>
        <v>3831.25</v>
      </c>
      <c r="E59" s="168">
        <v>1.25</v>
      </c>
      <c r="F59" s="108"/>
      <c r="P59" s="48"/>
      <c r="Q59" s="57"/>
      <c r="R59" s="87"/>
      <c r="S59" s="87"/>
      <c r="T59" s="88"/>
    </row>
    <row r="60" spans="1:20" s="31" customFormat="1" ht="34.5" customHeight="1" thickBot="1">
      <c r="A60" s="32" t="s">
        <v>60</v>
      </c>
      <c r="B60" s="90"/>
      <c r="C60" s="92">
        <f>C61+C67+C73+C78+C81</f>
        <v>113098.5</v>
      </c>
      <c r="D60" s="92">
        <f>E60*E5</f>
        <v>18849.75</v>
      </c>
      <c r="E60" s="93">
        <f>E61+E67+E73+E78+E81</f>
        <v>6.15</v>
      </c>
      <c r="F60" s="283">
        <f>C60</f>
        <v>113098.5</v>
      </c>
      <c r="G60" s="97"/>
      <c r="H60" s="97"/>
      <c r="I60" s="97"/>
      <c r="P60" s="55"/>
      <c r="Q60" s="44"/>
      <c r="R60" s="61"/>
      <c r="S60" s="61"/>
      <c r="T60" s="62"/>
    </row>
    <row r="61" spans="1:20" ht="26.25" thickBot="1">
      <c r="A61" s="7" t="s">
        <v>61</v>
      </c>
      <c r="B61" s="12"/>
      <c r="C61" s="325">
        <f>E61*E5*6</f>
        <v>32734.199999999997</v>
      </c>
      <c r="D61" s="325">
        <f>E61*E5</f>
        <v>5455.7</v>
      </c>
      <c r="E61" s="319">
        <v>1.78</v>
      </c>
      <c r="F61" s="316"/>
      <c r="P61" s="48"/>
      <c r="Q61" s="41"/>
      <c r="R61" s="334"/>
      <c r="S61" s="334"/>
      <c r="T61" s="335"/>
    </row>
    <row r="62" spans="1:20" ht="64.5" thickBot="1">
      <c r="A62" s="24" t="s">
        <v>62</v>
      </c>
      <c r="B62" s="4" t="s">
        <v>63</v>
      </c>
      <c r="C62" s="325"/>
      <c r="D62" s="325"/>
      <c r="E62" s="319"/>
      <c r="F62" s="316"/>
      <c r="P62" s="49"/>
      <c r="Q62" s="42"/>
      <c r="R62" s="334"/>
      <c r="S62" s="334"/>
      <c r="T62" s="335"/>
    </row>
    <row r="63" spans="1:20" ht="24.75" customHeight="1" thickBot="1">
      <c r="A63" s="166" t="s">
        <v>123</v>
      </c>
      <c r="B63" s="147" t="s">
        <v>124</v>
      </c>
      <c r="C63" s="325"/>
      <c r="D63" s="325"/>
      <c r="E63" s="319"/>
      <c r="F63" s="316"/>
      <c r="P63" s="149"/>
      <c r="Q63" s="42"/>
      <c r="R63" s="334"/>
      <c r="S63" s="334"/>
      <c r="T63" s="335"/>
    </row>
    <row r="64" spans="1:20" ht="60" customHeight="1">
      <c r="A64" s="346" t="s">
        <v>94</v>
      </c>
      <c r="B64" s="355" t="s">
        <v>7</v>
      </c>
      <c r="C64" s="325"/>
      <c r="D64" s="325"/>
      <c r="E64" s="319"/>
      <c r="F64" s="316"/>
      <c r="P64" s="49"/>
      <c r="Q64" s="41"/>
      <c r="R64" s="334"/>
      <c r="S64" s="334"/>
      <c r="T64" s="335"/>
    </row>
    <row r="65" spans="1:20" ht="0.75" customHeight="1" thickBot="1">
      <c r="A65" s="348"/>
      <c r="B65" s="356"/>
      <c r="C65" s="325"/>
      <c r="D65" s="325"/>
      <c r="E65" s="319"/>
      <c r="F65" s="316"/>
      <c r="P65" s="49"/>
      <c r="Q65" s="41"/>
      <c r="R65" s="334"/>
      <c r="S65" s="334"/>
      <c r="T65" s="335"/>
    </row>
    <row r="66" spans="1:20" ht="31.5" customHeight="1" thickBot="1">
      <c r="A66" s="24" t="s">
        <v>65</v>
      </c>
      <c r="B66" s="12" t="s">
        <v>10</v>
      </c>
      <c r="C66" s="326"/>
      <c r="D66" s="326"/>
      <c r="E66" s="320"/>
      <c r="F66" s="317"/>
      <c r="P66" s="49"/>
      <c r="Q66" s="41"/>
      <c r="R66" s="334"/>
      <c r="S66" s="334"/>
      <c r="T66" s="335"/>
    </row>
    <row r="67" spans="1:20" ht="67.5" customHeight="1" thickBot="1">
      <c r="A67" s="7" t="s">
        <v>66</v>
      </c>
      <c r="B67" s="12"/>
      <c r="C67" s="324">
        <f>E67*E5*6</f>
        <v>28872.300000000003</v>
      </c>
      <c r="D67" s="324">
        <f>E67*E5</f>
        <v>4812.05</v>
      </c>
      <c r="E67" s="327">
        <v>1.57</v>
      </c>
      <c r="F67" s="315"/>
      <c r="P67" s="48"/>
      <c r="Q67" s="41"/>
      <c r="R67" s="334"/>
      <c r="S67" s="334"/>
      <c r="T67" s="335"/>
    </row>
    <row r="68" spans="1:20" ht="26.25" thickBot="1">
      <c r="A68" s="24" t="s">
        <v>67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26.25" thickBot="1">
      <c r="A69" s="24" t="s">
        <v>68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26.25" thickBot="1">
      <c r="A70" s="24" t="s">
        <v>69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38.25" customHeight="1" thickBot="1">
      <c r="A71" s="24" t="s">
        <v>70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33.75" customHeight="1" thickBot="1">
      <c r="A72" s="24" t="s">
        <v>71</v>
      </c>
      <c r="B72" s="4" t="s">
        <v>72</v>
      </c>
      <c r="C72" s="326"/>
      <c r="D72" s="326"/>
      <c r="E72" s="320"/>
      <c r="F72" s="317"/>
      <c r="P72" s="49"/>
      <c r="Q72" s="42"/>
      <c r="R72" s="334"/>
      <c r="S72" s="334"/>
      <c r="T72" s="335"/>
    </row>
    <row r="73" spans="1:20" ht="15.75" thickBot="1">
      <c r="A73" s="7" t="s">
        <v>73</v>
      </c>
      <c r="B73" s="12"/>
      <c r="C73" s="324">
        <f>E73*E5*6</f>
        <v>10850.099999999999</v>
      </c>
      <c r="D73" s="324">
        <f>E73*E5</f>
        <v>1808.35</v>
      </c>
      <c r="E73" s="327">
        <v>0.59</v>
      </c>
      <c r="F73" s="315"/>
      <c r="P73" s="48"/>
      <c r="Q73" s="41"/>
      <c r="R73" s="334"/>
      <c r="S73" s="334"/>
      <c r="T73" s="335"/>
    </row>
    <row r="74" spans="1:20" ht="21" customHeight="1" thickBot="1">
      <c r="A74" s="24" t="s">
        <v>74</v>
      </c>
      <c r="B74" s="12" t="s">
        <v>75</v>
      </c>
      <c r="C74" s="325"/>
      <c r="D74" s="325"/>
      <c r="E74" s="319"/>
      <c r="F74" s="316"/>
      <c r="P74" s="49"/>
      <c r="Q74" s="41"/>
      <c r="R74" s="334"/>
      <c r="S74" s="334"/>
      <c r="T74" s="335"/>
    </row>
    <row r="75" spans="1:20" ht="22.5" customHeight="1" thickBot="1">
      <c r="A75" s="24" t="s">
        <v>76</v>
      </c>
      <c r="B75" s="12" t="s">
        <v>10</v>
      </c>
      <c r="C75" s="325"/>
      <c r="D75" s="325"/>
      <c r="E75" s="319"/>
      <c r="F75" s="316"/>
      <c r="P75" s="49"/>
      <c r="Q75" s="41"/>
      <c r="R75" s="334"/>
      <c r="S75" s="334"/>
      <c r="T75" s="335"/>
    </row>
    <row r="76" spans="1:20" ht="35.25" customHeight="1" thickBot="1">
      <c r="A76" s="346" t="s">
        <v>77</v>
      </c>
      <c r="B76" s="14"/>
      <c r="C76" s="325"/>
      <c r="D76" s="325"/>
      <c r="E76" s="319"/>
      <c r="F76" s="316"/>
      <c r="P76" s="351"/>
      <c r="Q76" s="49"/>
      <c r="R76" s="334"/>
      <c r="S76" s="334"/>
      <c r="T76" s="335"/>
    </row>
    <row r="77" spans="1:20" ht="22.5" customHeight="1" thickBot="1">
      <c r="A77" s="347"/>
      <c r="B77" s="12" t="s">
        <v>72</v>
      </c>
      <c r="C77" s="326"/>
      <c r="D77" s="326"/>
      <c r="E77" s="320"/>
      <c r="F77" s="317"/>
      <c r="P77" s="351"/>
      <c r="Q77" s="41"/>
      <c r="R77" s="334"/>
      <c r="S77" s="334"/>
      <c r="T77" s="335"/>
    </row>
    <row r="78" spans="1:20" ht="22.5" customHeight="1" thickBot="1">
      <c r="A78" s="7" t="s">
        <v>78</v>
      </c>
      <c r="B78" s="6"/>
      <c r="C78" s="321">
        <f>E78*D5*6</f>
        <v>29424</v>
      </c>
      <c r="D78" s="324">
        <f>E78*E5</f>
        <v>4904</v>
      </c>
      <c r="E78" s="327">
        <v>1.6</v>
      </c>
      <c r="F78" s="315"/>
      <c r="P78" s="48"/>
      <c r="Q78" s="57"/>
      <c r="R78" s="345"/>
      <c r="S78" s="334"/>
      <c r="T78" s="335"/>
    </row>
    <row r="79" spans="1:20" ht="15.75" thickBot="1">
      <c r="A79" s="24" t="s">
        <v>79</v>
      </c>
      <c r="B79" s="4" t="s">
        <v>80</v>
      </c>
      <c r="C79" s="322"/>
      <c r="D79" s="325"/>
      <c r="E79" s="319"/>
      <c r="F79" s="316"/>
      <c r="P79" s="49"/>
      <c r="Q79" s="42"/>
      <c r="R79" s="345"/>
      <c r="S79" s="334"/>
      <c r="T79" s="335"/>
    </row>
    <row r="80" spans="1:20" ht="80.25" customHeight="1" thickBot="1">
      <c r="A80" s="24" t="s">
        <v>81</v>
      </c>
      <c r="B80" s="4" t="s">
        <v>10</v>
      </c>
      <c r="C80" s="323"/>
      <c r="D80" s="326"/>
      <c r="E80" s="320"/>
      <c r="F80" s="317"/>
      <c r="G80" s="96"/>
      <c r="H80" s="96"/>
      <c r="P80" s="49"/>
      <c r="Q80" s="42"/>
      <c r="R80" s="345"/>
      <c r="S80" s="334"/>
      <c r="T80" s="335"/>
    </row>
    <row r="81" spans="1:20" ht="60.75" customHeight="1" thickBot="1">
      <c r="A81" s="7" t="s">
        <v>82</v>
      </c>
      <c r="B81" s="4" t="s">
        <v>83</v>
      </c>
      <c r="C81" s="25">
        <f>E81*D5*6</f>
        <v>11217.9</v>
      </c>
      <c r="D81" s="25">
        <f>E81*E5</f>
        <v>1869.6499999999999</v>
      </c>
      <c r="E81" s="103">
        <v>0.61</v>
      </c>
      <c r="F81" s="108"/>
      <c r="H81" s="96"/>
      <c r="P81" s="48"/>
      <c r="Q81" s="42"/>
      <c r="R81" s="53"/>
      <c r="S81" s="53"/>
      <c r="T81" s="54"/>
    </row>
    <row r="82" spans="1:20" s="31" customFormat="1" ht="21.75" customHeight="1" thickBot="1">
      <c r="A82" s="27" t="s">
        <v>84</v>
      </c>
      <c r="B82" s="35"/>
      <c r="C82" s="34">
        <v>0</v>
      </c>
      <c r="D82" s="34">
        <v>0</v>
      </c>
      <c r="E82" s="106">
        <v>0</v>
      </c>
      <c r="F82" s="109"/>
      <c r="H82" s="97"/>
      <c r="P82" s="43"/>
      <c r="Q82" s="63"/>
      <c r="R82" s="61"/>
      <c r="S82" s="61"/>
      <c r="T82" s="62"/>
    </row>
    <row r="83" spans="1:20" ht="27.75" customHeight="1" thickBot="1">
      <c r="A83" s="15" t="s">
        <v>85</v>
      </c>
      <c r="B83" s="12" t="s">
        <v>46</v>
      </c>
      <c r="C83" s="26">
        <v>0</v>
      </c>
      <c r="D83" s="26">
        <v>0</v>
      </c>
      <c r="E83" s="107">
        <v>0</v>
      </c>
      <c r="F83" s="108"/>
      <c r="P83" s="64"/>
      <c r="Q83" s="41"/>
      <c r="R83" s="65"/>
      <c r="S83" s="65"/>
      <c r="T83" s="66"/>
    </row>
    <row r="84" spans="1:20" ht="71.25" customHeight="1" thickBot="1">
      <c r="A84" s="27" t="s">
        <v>119</v>
      </c>
      <c r="B84" s="94"/>
      <c r="C84" s="34">
        <v>0</v>
      </c>
      <c r="D84" s="34">
        <v>0</v>
      </c>
      <c r="E84" s="106">
        <v>0</v>
      </c>
      <c r="F84" s="108"/>
      <c r="P84" s="64"/>
      <c r="Q84" s="41"/>
      <c r="R84" s="65"/>
      <c r="S84" s="65"/>
      <c r="T84" s="66"/>
    </row>
    <row r="85" spans="1:20" ht="71.25" customHeight="1" thickBot="1">
      <c r="A85" s="27" t="s">
        <v>126</v>
      </c>
      <c r="B85" s="94"/>
      <c r="C85" s="34">
        <v>18941.580000000002</v>
      </c>
      <c r="D85" s="34"/>
      <c r="E85" s="106"/>
      <c r="F85" s="232">
        <v>18941.580000000002</v>
      </c>
      <c r="P85" s="64"/>
      <c r="Q85" s="41"/>
      <c r="R85" s="65"/>
      <c r="S85" s="65"/>
      <c r="T85" s="66"/>
    </row>
    <row r="86" spans="1:20" ht="71.25" customHeight="1" thickBot="1">
      <c r="A86" s="27" t="s">
        <v>128</v>
      </c>
      <c r="B86" s="94"/>
      <c r="C86" s="34">
        <v>735.84</v>
      </c>
      <c r="D86" s="34"/>
      <c r="E86" s="106"/>
      <c r="F86" s="232">
        <v>735.84</v>
      </c>
      <c r="P86" s="64"/>
      <c r="Q86" s="41"/>
      <c r="R86" s="65"/>
      <c r="S86" s="65"/>
      <c r="T86" s="66"/>
    </row>
    <row r="87" spans="1:20" ht="22.5" customHeight="1" thickBot="1">
      <c r="A87" s="5" t="s">
        <v>86</v>
      </c>
      <c r="B87" s="16"/>
      <c r="C87" s="26">
        <f>C82+C60+C44+C8+C85+C86</f>
        <v>240725.22</v>
      </c>
      <c r="D87" s="26">
        <f>D82+D60+D44+D8</f>
        <v>36841.300000000003</v>
      </c>
      <c r="E87" s="107">
        <f>E60+E44+E8</f>
        <v>12.02</v>
      </c>
      <c r="F87" s="259">
        <f>F8+F44+F60+F85+F86</f>
        <v>240725.22</v>
      </c>
      <c r="P87" s="67"/>
      <c r="Q87" s="68"/>
      <c r="R87" s="65"/>
      <c r="S87" s="65"/>
      <c r="T87" s="66"/>
    </row>
    <row r="88" spans="1:20" ht="16.5">
      <c r="A88" s="352" t="s">
        <v>132</v>
      </c>
      <c r="B88" s="353"/>
      <c r="C88" s="353"/>
      <c r="D88" s="354"/>
      <c r="E88" s="141"/>
      <c r="F88" s="162">
        <v>96667.199999999997</v>
      </c>
    </row>
    <row r="89" spans="1:20" ht="16.5">
      <c r="A89" s="151" t="s">
        <v>133</v>
      </c>
      <c r="B89" s="152"/>
      <c r="C89" s="152"/>
      <c r="D89" s="152"/>
      <c r="E89" s="141"/>
      <c r="F89" s="285">
        <f>F87+F88-F90</f>
        <v>239687.19999999998</v>
      </c>
    </row>
    <row r="90" spans="1:20" ht="15.75">
      <c r="A90" s="139" t="s">
        <v>137</v>
      </c>
      <c r="B90" s="140"/>
      <c r="C90" s="140"/>
      <c r="D90" s="140"/>
      <c r="E90" s="142"/>
      <c r="F90" s="162">
        <v>97705.22</v>
      </c>
    </row>
    <row r="91" spans="1:20">
      <c r="C91" s="96"/>
    </row>
    <row r="94" spans="1:20">
      <c r="A94" s="136" t="s">
        <v>121</v>
      </c>
    </row>
    <row r="95" spans="1:20">
      <c r="A95" s="136"/>
    </row>
    <row r="96" spans="1:20">
      <c r="A96" s="136" t="s">
        <v>122</v>
      </c>
    </row>
  </sheetData>
  <mergeCells count="126">
    <mergeCell ref="S78:S80"/>
    <mergeCell ref="T78:T80"/>
    <mergeCell ref="A76:A77"/>
    <mergeCell ref="P76:P77"/>
    <mergeCell ref="C78:C80"/>
    <mergeCell ref="D78:D80"/>
    <mergeCell ref="E78:E80"/>
    <mergeCell ref="R78:R80"/>
    <mergeCell ref="C73:C77"/>
    <mergeCell ref="D73:D77"/>
    <mergeCell ref="E73:E77"/>
    <mergeCell ref="R73:R77"/>
    <mergeCell ref="S73:S77"/>
    <mergeCell ref="T73:T77"/>
    <mergeCell ref="C56:C58"/>
    <mergeCell ref="D56:D58"/>
    <mergeCell ref="E56:E58"/>
    <mergeCell ref="R56:R58"/>
    <mergeCell ref="S56:S58"/>
    <mergeCell ref="T56:T58"/>
    <mergeCell ref="C67:C72"/>
    <mergeCell ref="D67:D72"/>
    <mergeCell ref="E67:E72"/>
    <mergeCell ref="R67:R72"/>
    <mergeCell ref="S67:S72"/>
    <mergeCell ref="T67:T72"/>
    <mergeCell ref="C61:C66"/>
    <mergeCell ref="D61:D66"/>
    <mergeCell ref="E61:E66"/>
    <mergeCell ref="R61:R66"/>
    <mergeCell ref="S61:S66"/>
    <mergeCell ref="T61:T66"/>
    <mergeCell ref="C51:C55"/>
    <mergeCell ref="D51:D55"/>
    <mergeCell ref="E51:E55"/>
    <mergeCell ref="R51:R55"/>
    <mergeCell ref="S51:S55"/>
    <mergeCell ref="T51:T55"/>
    <mergeCell ref="C48:C50"/>
    <mergeCell ref="D48:D50"/>
    <mergeCell ref="E48:E50"/>
    <mergeCell ref="R48:R50"/>
    <mergeCell ref="S48:S50"/>
    <mergeCell ref="T48:T50"/>
    <mergeCell ref="C45:C47"/>
    <mergeCell ref="D45:D47"/>
    <mergeCell ref="E45:E47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C40:C41"/>
    <mergeCell ref="D40:D41"/>
    <mergeCell ref="E40:E41"/>
    <mergeCell ref="R40:R41"/>
    <mergeCell ref="S40:S41"/>
    <mergeCell ref="T40:T41"/>
    <mergeCell ref="C36:C38"/>
    <mergeCell ref="D36:D38"/>
    <mergeCell ref="E36:E38"/>
    <mergeCell ref="R36:R38"/>
    <mergeCell ref="S36:S38"/>
    <mergeCell ref="T36:T38"/>
    <mergeCell ref="C30:C35"/>
    <mergeCell ref="D30:D35"/>
    <mergeCell ref="E30:E35"/>
    <mergeCell ref="R30:R35"/>
    <mergeCell ref="S30:S35"/>
    <mergeCell ref="T30:T35"/>
    <mergeCell ref="C26:C29"/>
    <mergeCell ref="D26:D29"/>
    <mergeCell ref="E26:E29"/>
    <mergeCell ref="R26:R29"/>
    <mergeCell ref="S26:S29"/>
    <mergeCell ref="T26:T29"/>
    <mergeCell ref="F30:F35"/>
    <mergeCell ref="R20:R25"/>
    <mergeCell ref="S20:S25"/>
    <mergeCell ref="T20:T25"/>
    <mergeCell ref="C17:C19"/>
    <mergeCell ref="D17:D19"/>
    <mergeCell ref="E17:E19"/>
    <mergeCell ref="R17:R19"/>
    <mergeCell ref="S17:S19"/>
    <mergeCell ref="T17:T19"/>
    <mergeCell ref="F17:F19"/>
    <mergeCell ref="R14:R16"/>
    <mergeCell ref="S14:S16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A88:D88"/>
    <mergeCell ref="F9:F13"/>
    <mergeCell ref="F14:F16"/>
    <mergeCell ref="F20:F25"/>
    <mergeCell ref="F26:F29"/>
    <mergeCell ref="F36:F38"/>
    <mergeCell ref="F40:F41"/>
    <mergeCell ref="F42:F43"/>
    <mergeCell ref="F45:F47"/>
    <mergeCell ref="F48:F50"/>
    <mergeCell ref="F51:F55"/>
    <mergeCell ref="F56:F58"/>
    <mergeCell ref="F61:F66"/>
    <mergeCell ref="F67:F72"/>
    <mergeCell ref="F73:F77"/>
    <mergeCell ref="F78:F80"/>
    <mergeCell ref="A64:A65"/>
    <mergeCell ref="B64:B65"/>
    <mergeCell ref="C14:C16"/>
    <mergeCell ref="D14:D16"/>
    <mergeCell ref="E14:E16"/>
    <mergeCell ref="C20:C25"/>
    <mergeCell ref="D20:D25"/>
    <mergeCell ref="E20:E25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92"/>
  <sheetViews>
    <sheetView topLeftCell="A80" workbookViewId="0">
      <selection sqref="A1:F92"/>
    </sheetView>
  </sheetViews>
  <sheetFormatPr defaultRowHeight="15"/>
  <cols>
    <col min="1" max="1" width="78.42578125" style="1" customWidth="1"/>
    <col min="2" max="2" width="13.28515625" style="69" customWidth="1"/>
    <col min="3" max="3" width="10.5703125" style="1" customWidth="1"/>
    <col min="4" max="5" width="10.7109375" style="1" customWidth="1"/>
    <col min="6" max="6" width="13.28515625" style="1" customWidth="1"/>
    <col min="7" max="8" width="9.5703125" style="1" bestFit="1" customWidth="1"/>
    <col min="9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 thickBot="1">
      <c r="A2" s="330" t="s">
        <v>105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36.75" thickBot="1">
      <c r="D3" s="21" t="s">
        <v>87</v>
      </c>
      <c r="E3" s="22" t="s">
        <v>88</v>
      </c>
      <c r="P3" s="38"/>
      <c r="Q3" s="38"/>
      <c r="R3" s="38"/>
      <c r="S3" s="39"/>
      <c r="T3" s="39"/>
      <c r="U3" s="38"/>
    </row>
    <row r="4" spans="1:21" ht="15.75" thickBot="1">
      <c r="D4" s="23">
        <v>2648.7</v>
      </c>
      <c r="E4" s="23">
        <v>2648.7</v>
      </c>
      <c r="P4" s="38"/>
      <c r="Q4" s="38"/>
      <c r="R4" s="38"/>
      <c r="S4" s="40"/>
      <c r="T4" s="40"/>
      <c r="U4" s="38"/>
    </row>
    <row r="5" spans="1:21" ht="77.25" thickBot="1">
      <c r="A5" s="19" t="s">
        <v>0</v>
      </c>
      <c r="B5" s="2" t="s">
        <v>1</v>
      </c>
      <c r="C5" s="17" t="s">
        <v>131</v>
      </c>
      <c r="D5" s="18" t="s">
        <v>2</v>
      </c>
      <c r="E5" s="2" t="s">
        <v>2</v>
      </c>
      <c r="F5" s="128" t="s">
        <v>120</v>
      </c>
      <c r="P5" s="41"/>
      <c r="Q5" s="42"/>
      <c r="R5" s="42"/>
      <c r="S5" s="42"/>
      <c r="T5" s="42"/>
      <c r="U5" s="38"/>
    </row>
    <row r="6" spans="1:21" ht="15.75" thickBot="1">
      <c r="A6" s="3">
        <v>1</v>
      </c>
      <c r="B6" s="4">
        <v>2</v>
      </c>
      <c r="C6" s="4">
        <v>3</v>
      </c>
      <c r="D6" s="4">
        <v>4</v>
      </c>
      <c r="E6" s="101">
        <v>5</v>
      </c>
      <c r="F6" s="98">
        <v>6</v>
      </c>
      <c r="P6" s="41"/>
      <c r="Q6" s="42"/>
      <c r="R6" s="42"/>
      <c r="S6" s="42"/>
      <c r="T6" s="42"/>
      <c r="U6" s="38"/>
    </row>
    <row r="7" spans="1:21" s="31" customFormat="1" ht="92.25" customHeight="1" thickBot="1">
      <c r="A7" s="27" t="s">
        <v>3</v>
      </c>
      <c r="B7" s="28"/>
      <c r="C7" s="29">
        <f>C8+C13+C16+C19+C25+C29+C35+C38+C39+C41</f>
        <v>31943.321999999996</v>
      </c>
      <c r="D7" s="29">
        <f>E7*E4</f>
        <v>5323.8869999999988</v>
      </c>
      <c r="E7" s="102">
        <f>E8+E13+E16+E19+E25+E29+E35+E38+E39+E41</f>
        <v>2.0099999999999998</v>
      </c>
      <c r="F7" s="263">
        <f>C7</f>
        <v>31943.321999999996</v>
      </c>
      <c r="G7" s="123"/>
      <c r="H7" s="123"/>
      <c r="I7" s="123"/>
      <c r="J7" s="123"/>
      <c r="K7" s="119"/>
      <c r="L7" s="119"/>
      <c r="P7" s="43"/>
      <c r="Q7" s="44"/>
      <c r="R7" s="45"/>
      <c r="S7" s="45"/>
      <c r="T7" s="46"/>
      <c r="U7" s="47"/>
    </row>
    <row r="8" spans="1:21" ht="37.5" customHeight="1" thickBot="1">
      <c r="A8" s="7" t="s">
        <v>4</v>
      </c>
      <c r="B8" s="4"/>
      <c r="C8" s="336">
        <f>E8*E4*6</f>
        <v>953.53199999999993</v>
      </c>
      <c r="D8" s="339">
        <f>E8*E4</f>
        <v>158.922</v>
      </c>
      <c r="E8" s="342">
        <v>0.06</v>
      </c>
      <c r="F8" s="315"/>
      <c r="P8" s="48"/>
      <c r="Q8" s="42"/>
      <c r="R8" s="331"/>
      <c r="S8" s="332"/>
      <c r="T8" s="333"/>
    </row>
    <row r="9" spans="1:21" ht="33.75" customHeight="1" thickBot="1">
      <c r="A9" s="24" t="s">
        <v>5</v>
      </c>
      <c r="B9" s="4"/>
      <c r="C9" s="337"/>
      <c r="D9" s="340"/>
      <c r="E9" s="343"/>
      <c r="F9" s="316"/>
      <c r="P9" s="49"/>
      <c r="Q9" s="42"/>
      <c r="R9" s="331"/>
      <c r="S9" s="332"/>
      <c r="T9" s="333"/>
    </row>
    <row r="10" spans="1:21" ht="29.25" customHeight="1" thickBot="1">
      <c r="A10" s="24" t="s">
        <v>6</v>
      </c>
      <c r="B10" s="4" t="s">
        <v>7</v>
      </c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46.5" customHeight="1" thickBot="1">
      <c r="A11" s="24" t="s">
        <v>8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46.5" customHeight="1" thickBot="1">
      <c r="A12" s="24" t="s">
        <v>9</v>
      </c>
      <c r="B12" s="4" t="s">
        <v>10</v>
      </c>
      <c r="C12" s="338"/>
      <c r="D12" s="341"/>
      <c r="E12" s="344"/>
      <c r="F12" s="317"/>
      <c r="H12" s="96"/>
      <c r="P12" s="49"/>
      <c r="Q12" s="42"/>
      <c r="R12" s="331"/>
      <c r="S12" s="332"/>
      <c r="T12" s="333"/>
    </row>
    <row r="13" spans="1:21" ht="36" customHeight="1" thickBot="1">
      <c r="A13" s="7" t="s">
        <v>11</v>
      </c>
      <c r="B13" s="4"/>
      <c r="C13" s="324">
        <f>E13*E4*6</f>
        <v>1271.376</v>
      </c>
      <c r="D13" s="324">
        <f>E13*E4</f>
        <v>211.89599999999999</v>
      </c>
      <c r="E13" s="327">
        <v>0.08</v>
      </c>
      <c r="F13" s="315"/>
      <c r="P13" s="48"/>
      <c r="Q13" s="42"/>
      <c r="R13" s="334"/>
      <c r="S13" s="334"/>
      <c r="T13" s="335"/>
    </row>
    <row r="14" spans="1:21" ht="125.25" customHeight="1" thickBot="1">
      <c r="A14" s="24" t="s">
        <v>12</v>
      </c>
      <c r="B14" s="4" t="s">
        <v>7</v>
      </c>
      <c r="C14" s="325"/>
      <c r="D14" s="325"/>
      <c r="E14" s="319"/>
      <c r="F14" s="316"/>
      <c r="P14" s="49"/>
      <c r="Q14" s="42"/>
      <c r="R14" s="334"/>
      <c r="S14" s="334"/>
      <c r="T14" s="335"/>
    </row>
    <row r="15" spans="1:21" ht="55.5" customHeight="1" thickBot="1">
      <c r="A15" s="24" t="s">
        <v>13</v>
      </c>
      <c r="B15" s="4" t="s">
        <v>10</v>
      </c>
      <c r="C15" s="326"/>
      <c r="D15" s="326"/>
      <c r="E15" s="320"/>
      <c r="F15" s="317"/>
      <c r="H15" s="96"/>
      <c r="J15" s="96"/>
      <c r="P15" s="49"/>
      <c r="Q15" s="42"/>
      <c r="R15" s="334"/>
      <c r="S15" s="334"/>
      <c r="T15" s="335"/>
    </row>
    <row r="16" spans="1:21" ht="45.75" customHeight="1" thickBot="1">
      <c r="A16" s="7" t="s">
        <v>14</v>
      </c>
      <c r="B16" s="4"/>
      <c r="C16" s="321">
        <f>E16*E4*6</f>
        <v>317.84399999999999</v>
      </c>
      <c r="D16" s="324">
        <f>E16*E4</f>
        <v>52.973999999999997</v>
      </c>
      <c r="E16" s="327">
        <v>0.02</v>
      </c>
      <c r="F16" s="108"/>
      <c r="P16" s="48"/>
      <c r="Q16" s="42"/>
      <c r="R16" s="345"/>
      <c r="S16" s="334"/>
      <c r="T16" s="335"/>
    </row>
    <row r="17" spans="1:20" ht="113.25" customHeight="1" thickBot="1">
      <c r="A17" s="24" t="s">
        <v>15</v>
      </c>
      <c r="B17" s="9" t="s">
        <v>7</v>
      </c>
      <c r="C17" s="322"/>
      <c r="D17" s="325"/>
      <c r="E17" s="319"/>
      <c r="F17" s="315"/>
      <c r="P17" s="49"/>
      <c r="Q17" s="50"/>
      <c r="R17" s="345"/>
      <c r="S17" s="334"/>
      <c r="T17" s="335"/>
    </row>
    <row r="18" spans="1:20" ht="57.75" customHeight="1" thickBot="1">
      <c r="A18" s="24" t="s">
        <v>16</v>
      </c>
      <c r="B18" s="9" t="s">
        <v>10</v>
      </c>
      <c r="C18" s="323"/>
      <c r="D18" s="326"/>
      <c r="E18" s="320"/>
      <c r="F18" s="317"/>
      <c r="H18" s="96"/>
      <c r="P18" s="49"/>
      <c r="Q18" s="50"/>
      <c r="R18" s="345"/>
      <c r="S18" s="334"/>
      <c r="T18" s="335"/>
    </row>
    <row r="19" spans="1:20" ht="40.5" customHeight="1" thickBot="1">
      <c r="A19" s="7" t="s">
        <v>17</v>
      </c>
      <c r="B19" s="4"/>
      <c r="C19" s="324">
        <f>E19*D4*6</f>
        <v>22408.001999999997</v>
      </c>
      <c r="D19" s="324">
        <f>E19*E4</f>
        <v>3734.6669999999995</v>
      </c>
      <c r="E19" s="327">
        <v>1.41</v>
      </c>
      <c r="F19" s="315"/>
      <c r="P19" s="48"/>
      <c r="Q19" s="42"/>
      <c r="R19" s="334"/>
      <c r="S19" s="334"/>
      <c r="T19" s="335"/>
    </row>
    <row r="20" spans="1:20" ht="30" customHeight="1" thickBot="1">
      <c r="A20" s="10" t="s">
        <v>18</v>
      </c>
      <c r="B20" s="9" t="s">
        <v>7</v>
      </c>
      <c r="C20" s="325"/>
      <c r="D20" s="325"/>
      <c r="E20" s="319"/>
      <c r="F20" s="316"/>
      <c r="P20" s="51"/>
      <c r="Q20" s="50"/>
      <c r="R20" s="334"/>
      <c r="S20" s="334"/>
      <c r="T20" s="335"/>
    </row>
    <row r="21" spans="1:20" ht="65.25" thickBot="1">
      <c r="A21" s="37" t="s">
        <v>19</v>
      </c>
      <c r="B21" s="9" t="s">
        <v>7</v>
      </c>
      <c r="C21" s="325"/>
      <c r="D21" s="325"/>
      <c r="E21" s="319"/>
      <c r="F21" s="316"/>
      <c r="P21" s="51"/>
      <c r="Q21" s="50"/>
      <c r="R21" s="334"/>
      <c r="S21" s="334"/>
      <c r="T21" s="335"/>
    </row>
    <row r="22" spans="1:20" ht="35.25" customHeight="1" thickBot="1">
      <c r="A22" s="10" t="s">
        <v>20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33.75" customHeight="1" thickBot="1">
      <c r="A23" s="10" t="s">
        <v>21</v>
      </c>
      <c r="B23" s="9" t="s">
        <v>10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62.25" customHeight="1" thickBot="1">
      <c r="A24" s="10" t="s">
        <v>22</v>
      </c>
      <c r="B24" s="9" t="s">
        <v>10</v>
      </c>
      <c r="C24" s="326"/>
      <c r="D24" s="326"/>
      <c r="E24" s="320"/>
      <c r="F24" s="317"/>
      <c r="H24" s="96"/>
      <c r="J24" s="96"/>
      <c r="P24" s="51"/>
      <c r="Q24" s="50"/>
      <c r="R24" s="334"/>
      <c r="S24" s="334"/>
      <c r="T24" s="335"/>
    </row>
    <row r="25" spans="1:20" ht="31.5" customHeight="1" thickBot="1">
      <c r="A25" s="7" t="s">
        <v>23</v>
      </c>
      <c r="B25" s="4"/>
      <c r="C25" s="324">
        <f>E25*E4*6</f>
        <v>1271.376</v>
      </c>
      <c r="D25" s="324">
        <f>E25*E4</f>
        <v>211.89599999999999</v>
      </c>
      <c r="E25" s="327">
        <v>0.08</v>
      </c>
      <c r="F25" s="315"/>
      <c r="P25" s="48"/>
      <c r="Q25" s="42"/>
      <c r="R25" s="334"/>
      <c r="S25" s="334"/>
      <c r="T25" s="335"/>
    </row>
    <row r="26" spans="1:20" ht="43.5" customHeight="1" thickBot="1">
      <c r="A26" s="10" t="s">
        <v>24</v>
      </c>
      <c r="B26" s="9" t="s">
        <v>7</v>
      </c>
      <c r="C26" s="325"/>
      <c r="D26" s="325"/>
      <c r="E26" s="319"/>
      <c r="F26" s="316"/>
      <c r="P26" s="51"/>
      <c r="Q26" s="50"/>
      <c r="R26" s="334"/>
      <c r="S26" s="334"/>
      <c r="T26" s="335"/>
    </row>
    <row r="27" spans="1:20" ht="57.75" customHeight="1" thickBot="1">
      <c r="A27" s="10" t="s">
        <v>25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47.25" customHeight="1" thickBot="1">
      <c r="A28" s="10" t="s">
        <v>16</v>
      </c>
      <c r="B28" s="9" t="s">
        <v>10</v>
      </c>
      <c r="C28" s="326"/>
      <c r="D28" s="326"/>
      <c r="E28" s="320"/>
      <c r="F28" s="317"/>
      <c r="H28" s="96"/>
      <c r="P28" s="51"/>
      <c r="Q28" s="50"/>
      <c r="R28" s="334"/>
      <c r="S28" s="334"/>
      <c r="T28" s="335"/>
    </row>
    <row r="29" spans="1:20" ht="43.5" customHeight="1" thickBot="1">
      <c r="A29" s="7" t="s">
        <v>26</v>
      </c>
      <c r="B29" s="4"/>
      <c r="C29" s="321">
        <f>E29*E4*6</f>
        <v>4767.66</v>
      </c>
      <c r="D29" s="324">
        <f>E29*E4</f>
        <v>794.6099999999999</v>
      </c>
      <c r="E29" s="327">
        <v>0.3</v>
      </c>
      <c r="F29" s="315"/>
      <c r="P29" s="48"/>
      <c r="Q29" s="42"/>
      <c r="R29" s="345"/>
      <c r="S29" s="334"/>
      <c r="T29" s="335"/>
    </row>
    <row r="30" spans="1:20" ht="44.25" customHeight="1" thickBot="1">
      <c r="A30" s="24" t="s">
        <v>27</v>
      </c>
      <c r="B30" s="9" t="s">
        <v>7</v>
      </c>
      <c r="C30" s="322"/>
      <c r="D30" s="325"/>
      <c r="E30" s="319"/>
      <c r="F30" s="316"/>
      <c r="P30" s="49"/>
      <c r="Q30" s="52"/>
      <c r="R30" s="345"/>
      <c r="S30" s="334"/>
      <c r="T30" s="335"/>
    </row>
    <row r="31" spans="1:20" ht="47.25" customHeight="1" thickBot="1">
      <c r="A31" s="24" t="s">
        <v>28</v>
      </c>
      <c r="B31" s="9" t="s">
        <v>7</v>
      </c>
      <c r="C31" s="322"/>
      <c r="D31" s="325"/>
      <c r="E31" s="319"/>
      <c r="F31" s="316"/>
      <c r="P31" s="49"/>
      <c r="Q31" s="52"/>
      <c r="R31" s="345"/>
      <c r="S31" s="334"/>
      <c r="T31" s="335"/>
    </row>
    <row r="32" spans="1:20" ht="42.75" customHeight="1" thickBot="1">
      <c r="A32" s="24" t="s">
        <v>29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44.25" customHeight="1" thickBot="1">
      <c r="A33" s="24" t="s">
        <v>30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9.5" customHeight="1" thickBot="1">
      <c r="A34" s="24" t="s">
        <v>16</v>
      </c>
      <c r="B34" s="4" t="s">
        <v>10</v>
      </c>
      <c r="C34" s="323"/>
      <c r="D34" s="326"/>
      <c r="E34" s="320"/>
      <c r="F34" s="317"/>
      <c r="H34" s="96"/>
      <c r="I34" s="96"/>
      <c r="P34" s="49"/>
      <c r="Q34" s="52"/>
      <c r="R34" s="345"/>
      <c r="S34" s="334"/>
      <c r="T34" s="335"/>
    </row>
    <row r="35" spans="1:20" ht="41.25" customHeight="1" thickBot="1">
      <c r="A35" s="7" t="s">
        <v>32</v>
      </c>
      <c r="B35" s="4"/>
      <c r="C35" s="321">
        <f>E35*E4*6</f>
        <v>317.84399999999999</v>
      </c>
      <c r="D35" s="324">
        <f>E35*E4</f>
        <v>52.973999999999997</v>
      </c>
      <c r="E35" s="327">
        <v>0.02</v>
      </c>
      <c r="F35" s="315"/>
      <c r="P35" s="48"/>
      <c r="Q35" s="42"/>
      <c r="R35" s="345"/>
      <c r="S35" s="334"/>
      <c r="T35" s="335"/>
    </row>
    <row r="36" spans="1:20" ht="69.75" customHeight="1" thickBot="1">
      <c r="A36" s="24" t="s">
        <v>33</v>
      </c>
      <c r="B36" s="9" t="s">
        <v>34</v>
      </c>
      <c r="C36" s="322"/>
      <c r="D36" s="325"/>
      <c r="E36" s="319"/>
      <c r="F36" s="316"/>
      <c r="P36" s="49"/>
      <c r="Q36" s="52"/>
      <c r="R36" s="345"/>
      <c r="S36" s="334"/>
      <c r="T36" s="335"/>
    </row>
    <row r="37" spans="1:20" ht="48" customHeight="1" thickBot="1">
      <c r="A37" s="24" t="s">
        <v>16</v>
      </c>
      <c r="B37" s="4" t="s">
        <v>10</v>
      </c>
      <c r="C37" s="323"/>
      <c r="D37" s="326"/>
      <c r="E37" s="320"/>
      <c r="F37" s="317"/>
      <c r="I37" s="96"/>
      <c r="P37" s="49"/>
      <c r="Q37" s="52"/>
      <c r="R37" s="345"/>
      <c r="S37" s="334"/>
      <c r="T37" s="335"/>
    </row>
    <row r="38" spans="1:20" ht="76.5" customHeight="1" thickBot="1">
      <c r="A38" s="7" t="s">
        <v>35</v>
      </c>
      <c r="B38" s="4" t="s">
        <v>34</v>
      </c>
      <c r="C38" s="25">
        <f>E38*E4*6</f>
        <v>158.922</v>
      </c>
      <c r="D38" s="25">
        <f>E38*E4</f>
        <v>26.486999999999998</v>
      </c>
      <c r="E38" s="103">
        <v>0.01</v>
      </c>
      <c r="F38" s="108"/>
      <c r="H38" s="96"/>
      <c r="I38" s="96"/>
      <c r="P38" s="48"/>
      <c r="Q38" s="42"/>
      <c r="R38" s="53"/>
      <c r="S38" s="53"/>
      <c r="T38" s="54"/>
    </row>
    <row r="39" spans="1:20" ht="49.5" customHeight="1" thickBot="1">
      <c r="A39" s="7" t="s">
        <v>36</v>
      </c>
      <c r="B39" s="4"/>
      <c r="C39" s="328">
        <f>E39*E4*6</f>
        <v>317.84399999999999</v>
      </c>
      <c r="D39" s="329">
        <f>E39*E4</f>
        <v>52.973999999999997</v>
      </c>
      <c r="E39" s="318">
        <v>0.02</v>
      </c>
      <c r="F39" s="315"/>
      <c r="P39" s="48"/>
      <c r="Q39" s="42"/>
      <c r="R39" s="345"/>
      <c r="S39" s="334"/>
      <c r="T39" s="335"/>
    </row>
    <row r="40" spans="1:20" ht="63.75" customHeight="1" thickBot="1">
      <c r="A40" s="24" t="s">
        <v>37</v>
      </c>
      <c r="B40" s="4" t="s">
        <v>34</v>
      </c>
      <c r="C40" s="323"/>
      <c r="D40" s="326"/>
      <c r="E40" s="320"/>
      <c r="F40" s="317"/>
      <c r="P40" s="49"/>
      <c r="Q40" s="42"/>
      <c r="R40" s="345"/>
      <c r="S40" s="334"/>
      <c r="T40" s="335"/>
    </row>
    <row r="41" spans="1:20" ht="47.25" customHeight="1" thickBot="1">
      <c r="A41" s="7" t="s">
        <v>38</v>
      </c>
      <c r="B41" s="12"/>
      <c r="C41" s="321">
        <f>E41*E4*6</f>
        <v>158.922</v>
      </c>
      <c r="D41" s="324">
        <f>E41*E4</f>
        <v>26.486999999999998</v>
      </c>
      <c r="E41" s="327">
        <v>0.01</v>
      </c>
      <c r="F41" s="315"/>
      <c r="P41" s="48"/>
      <c r="Q41" s="41"/>
      <c r="R41" s="345"/>
      <c r="S41" s="334"/>
      <c r="T41" s="335"/>
    </row>
    <row r="42" spans="1:20" ht="96.75" customHeight="1" thickBot="1">
      <c r="A42" s="24" t="s">
        <v>39</v>
      </c>
      <c r="B42" s="12" t="s">
        <v>7</v>
      </c>
      <c r="C42" s="323"/>
      <c r="D42" s="326"/>
      <c r="E42" s="320"/>
      <c r="F42" s="317"/>
      <c r="P42" s="49"/>
      <c r="Q42" s="41"/>
      <c r="R42" s="345"/>
      <c r="S42" s="334"/>
      <c r="T42" s="335"/>
    </row>
    <row r="43" spans="1:20" s="31" customFormat="1" ht="26.25" thickBot="1">
      <c r="A43" s="32" t="s">
        <v>40</v>
      </c>
      <c r="B43" s="28"/>
      <c r="C43" s="29">
        <f>C44+C47+C50+C55</f>
        <v>41478.642</v>
      </c>
      <c r="D43" s="36">
        <f>E43*E4</f>
        <v>6913.1069999999991</v>
      </c>
      <c r="E43" s="102">
        <f>E44+E47+E50+E55</f>
        <v>2.61</v>
      </c>
      <c r="F43" s="263">
        <f>C43</f>
        <v>41478.642</v>
      </c>
      <c r="G43" s="119"/>
      <c r="H43" s="123"/>
      <c r="I43" s="123"/>
      <c r="J43" s="119"/>
      <c r="P43" s="55"/>
      <c r="Q43" s="44"/>
      <c r="R43" s="45"/>
      <c r="S43" s="56"/>
      <c r="T43" s="46"/>
    </row>
    <row r="44" spans="1:20" ht="26.25" thickBot="1">
      <c r="A44" s="7" t="s">
        <v>41</v>
      </c>
      <c r="B44" s="6"/>
      <c r="C44" s="328">
        <f>E44*D4*6</f>
        <v>4290.8940000000002</v>
      </c>
      <c r="D44" s="358">
        <f>E44*E4</f>
        <v>715.149</v>
      </c>
      <c r="E44" s="318">
        <v>0.27</v>
      </c>
      <c r="F44" s="315"/>
      <c r="P44" s="48"/>
      <c r="Q44" s="57"/>
      <c r="R44" s="345"/>
      <c r="S44" s="335"/>
      <c r="T44" s="335"/>
    </row>
    <row r="45" spans="1:20" ht="15.75" thickBot="1">
      <c r="A45" s="24" t="s">
        <v>42</v>
      </c>
      <c r="B45" s="4" t="s">
        <v>7</v>
      </c>
      <c r="C45" s="322"/>
      <c r="D45" s="359"/>
      <c r="E45" s="319"/>
      <c r="F45" s="316"/>
      <c r="P45" s="49"/>
      <c r="Q45" s="58"/>
      <c r="R45" s="345"/>
      <c r="S45" s="335"/>
      <c r="T45" s="335"/>
    </row>
    <row r="46" spans="1:20" ht="59.25" customHeight="1" thickBot="1">
      <c r="A46" s="24" t="s">
        <v>43</v>
      </c>
      <c r="B46" s="4" t="s">
        <v>10</v>
      </c>
      <c r="C46" s="323"/>
      <c r="D46" s="360"/>
      <c r="E46" s="320"/>
      <c r="F46" s="317"/>
      <c r="H46" s="96"/>
      <c r="P46" s="49"/>
      <c r="Q46" s="58"/>
      <c r="R46" s="345"/>
      <c r="S46" s="335"/>
      <c r="T46" s="335"/>
    </row>
    <row r="47" spans="1:20" ht="26.25" thickBot="1">
      <c r="A47" s="7" t="s">
        <v>44</v>
      </c>
      <c r="B47" s="6"/>
      <c r="C47" s="321">
        <f>E47*E4*6</f>
        <v>19070.64</v>
      </c>
      <c r="D47" s="324">
        <f>E47*E4</f>
        <v>3178.4399999999996</v>
      </c>
      <c r="E47" s="327">
        <v>1.2</v>
      </c>
      <c r="F47" s="315"/>
      <c r="P47" s="48"/>
      <c r="Q47" s="57"/>
      <c r="R47" s="345"/>
      <c r="S47" s="334"/>
      <c r="T47" s="335"/>
    </row>
    <row r="48" spans="1:20" ht="71.25" customHeight="1" thickBot="1">
      <c r="A48" s="24" t="s">
        <v>45</v>
      </c>
      <c r="B48" s="12" t="s">
        <v>46</v>
      </c>
      <c r="C48" s="322"/>
      <c r="D48" s="325"/>
      <c r="E48" s="319"/>
      <c r="F48" s="316"/>
      <c r="P48" s="49"/>
      <c r="Q48" s="41"/>
      <c r="R48" s="345"/>
      <c r="S48" s="334"/>
      <c r="T48" s="335"/>
    </row>
    <row r="49" spans="1:20" ht="58.5" customHeight="1" thickBot="1">
      <c r="A49" s="24" t="s">
        <v>47</v>
      </c>
      <c r="B49" s="4" t="s">
        <v>48</v>
      </c>
      <c r="C49" s="323"/>
      <c r="D49" s="326"/>
      <c r="E49" s="320"/>
      <c r="F49" s="317"/>
      <c r="H49" s="96"/>
      <c r="J49" s="96"/>
      <c r="P49" s="49"/>
      <c r="Q49" s="42"/>
      <c r="R49" s="345"/>
      <c r="S49" s="334"/>
      <c r="T49" s="335"/>
    </row>
    <row r="50" spans="1:20" ht="26.25" thickBot="1">
      <c r="A50" s="7" t="s">
        <v>49</v>
      </c>
      <c r="B50" s="6"/>
      <c r="C50" s="324">
        <f>E50*D4*6</f>
        <v>14144.057999999999</v>
      </c>
      <c r="D50" s="324">
        <f>E50*E4</f>
        <v>2357.3429999999998</v>
      </c>
      <c r="E50" s="327">
        <v>0.89</v>
      </c>
      <c r="F50" s="108"/>
      <c r="P50" s="48"/>
      <c r="Q50" s="57"/>
      <c r="R50" s="334"/>
      <c r="S50" s="334"/>
      <c r="T50" s="335"/>
    </row>
    <row r="51" spans="1:20" ht="26.25" thickBot="1">
      <c r="A51" s="24" t="s">
        <v>50</v>
      </c>
      <c r="B51" s="12" t="s">
        <v>34</v>
      </c>
      <c r="C51" s="325"/>
      <c r="D51" s="325"/>
      <c r="E51" s="319"/>
      <c r="F51" s="315"/>
      <c r="P51" s="49"/>
      <c r="Q51" s="59"/>
      <c r="R51" s="334"/>
      <c r="S51" s="334"/>
      <c r="T51" s="335"/>
    </row>
    <row r="52" spans="1:20" ht="15.75" thickBot="1">
      <c r="A52" s="13" t="s">
        <v>51</v>
      </c>
      <c r="B52" s="12" t="s">
        <v>34</v>
      </c>
      <c r="C52" s="325"/>
      <c r="D52" s="325"/>
      <c r="E52" s="319"/>
      <c r="F52" s="316"/>
      <c r="P52" s="60"/>
      <c r="Q52" s="59"/>
      <c r="R52" s="334"/>
      <c r="S52" s="334"/>
      <c r="T52" s="335"/>
    </row>
    <row r="53" spans="1:20" ht="22.5" customHeight="1" thickBot="1">
      <c r="A53" s="13" t="s">
        <v>52</v>
      </c>
      <c r="B53" s="12" t="s">
        <v>10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26.25" thickBot="1">
      <c r="A54" s="24" t="s">
        <v>53</v>
      </c>
      <c r="B54" s="4" t="s">
        <v>34</v>
      </c>
      <c r="C54" s="326"/>
      <c r="D54" s="326"/>
      <c r="E54" s="320"/>
      <c r="F54" s="317"/>
      <c r="I54" s="96"/>
      <c r="P54" s="49"/>
      <c r="Q54" s="58"/>
      <c r="R54" s="334"/>
      <c r="S54" s="334"/>
      <c r="T54" s="335"/>
    </row>
    <row r="55" spans="1:20" ht="26.25" thickBot="1">
      <c r="A55" s="7" t="s">
        <v>54</v>
      </c>
      <c r="B55" s="6"/>
      <c r="C55" s="324">
        <f>E55*D4*6</f>
        <v>3973.0499999999997</v>
      </c>
      <c r="D55" s="324">
        <f>E55*E4</f>
        <v>662.17499999999995</v>
      </c>
      <c r="E55" s="327">
        <v>0.25</v>
      </c>
      <c r="F55" s="315"/>
      <c r="P55" s="48"/>
      <c r="Q55" s="57"/>
      <c r="R55" s="334"/>
      <c r="S55" s="334"/>
      <c r="T55" s="335"/>
    </row>
    <row r="56" spans="1:20" ht="60" customHeight="1" thickBot="1">
      <c r="A56" s="24" t="s">
        <v>55</v>
      </c>
      <c r="B56" s="4" t="s">
        <v>31</v>
      </c>
      <c r="C56" s="325"/>
      <c r="D56" s="325"/>
      <c r="E56" s="319"/>
      <c r="F56" s="316"/>
      <c r="P56" s="49"/>
      <c r="Q56" s="42"/>
      <c r="R56" s="334"/>
      <c r="S56" s="334"/>
      <c r="T56" s="335"/>
    </row>
    <row r="57" spans="1:20" ht="51" customHeight="1" thickBot="1">
      <c r="A57" s="24" t="s">
        <v>56</v>
      </c>
      <c r="B57" s="4" t="s">
        <v>7</v>
      </c>
      <c r="C57" s="326"/>
      <c r="D57" s="326"/>
      <c r="E57" s="320"/>
      <c r="F57" s="317"/>
      <c r="H57" s="96"/>
      <c r="I57" s="96"/>
      <c r="P57" s="49"/>
      <c r="Q57" s="42"/>
      <c r="R57" s="334"/>
      <c r="S57" s="334"/>
      <c r="T57" s="335"/>
    </row>
    <row r="58" spans="1:20" s="31" customFormat="1" ht="36" customHeight="1" thickBot="1">
      <c r="A58" s="32" t="s">
        <v>60</v>
      </c>
      <c r="B58" s="28"/>
      <c r="C58" s="34">
        <f>C59+C65+C71+C76+C79</f>
        <v>97737.03</v>
      </c>
      <c r="D58" s="34">
        <f>E58*E4</f>
        <v>16289.504999999999</v>
      </c>
      <c r="E58" s="106">
        <f>E59+E65+E71+E76+E79</f>
        <v>6.15</v>
      </c>
      <c r="F58" s="118">
        <f>C58</f>
        <v>97737.03</v>
      </c>
      <c r="G58" s="123"/>
      <c r="H58" s="123"/>
      <c r="I58" s="123"/>
      <c r="P58" s="55"/>
      <c r="Q58" s="44"/>
      <c r="R58" s="61"/>
      <c r="S58" s="61"/>
      <c r="T58" s="62"/>
    </row>
    <row r="59" spans="1:20" ht="39" customHeight="1" thickBot="1">
      <c r="A59" s="7" t="s">
        <v>61</v>
      </c>
      <c r="B59" s="12"/>
      <c r="C59" s="329">
        <f>E59*D4*6</f>
        <v>28288.115999999998</v>
      </c>
      <c r="D59" s="329">
        <f>E59*E4</f>
        <v>4714.6859999999997</v>
      </c>
      <c r="E59" s="318">
        <v>1.78</v>
      </c>
      <c r="F59" s="315"/>
      <c r="P59" s="48"/>
      <c r="Q59" s="41"/>
      <c r="R59" s="334"/>
      <c r="S59" s="334"/>
      <c r="T59" s="335"/>
    </row>
    <row r="60" spans="1:20" ht="79.5" customHeight="1">
      <c r="A60" s="83" t="s">
        <v>62</v>
      </c>
      <c r="B60" s="85" t="s">
        <v>63</v>
      </c>
      <c r="C60" s="325"/>
      <c r="D60" s="325"/>
      <c r="E60" s="319"/>
      <c r="F60" s="316"/>
      <c r="P60" s="49"/>
      <c r="Q60" s="42"/>
      <c r="R60" s="334"/>
      <c r="S60" s="334"/>
      <c r="T60" s="335"/>
    </row>
    <row r="61" spans="1:20" ht="51" customHeight="1">
      <c r="A61" s="206" t="s">
        <v>123</v>
      </c>
      <c r="B61" s="147" t="s">
        <v>124</v>
      </c>
      <c r="C61" s="369"/>
      <c r="D61" s="325"/>
      <c r="E61" s="319"/>
      <c r="F61" s="316"/>
      <c r="P61" s="205"/>
      <c r="Q61" s="42"/>
      <c r="R61" s="334"/>
      <c r="S61" s="334"/>
      <c r="T61" s="335"/>
    </row>
    <row r="62" spans="1:20" ht="39" customHeight="1">
      <c r="A62" s="364" t="s">
        <v>92</v>
      </c>
      <c r="B62" s="366" t="s">
        <v>7</v>
      </c>
      <c r="C62" s="369"/>
      <c r="D62" s="325"/>
      <c r="E62" s="319"/>
      <c r="F62" s="316"/>
      <c r="P62" s="49"/>
      <c r="Q62" s="41"/>
      <c r="R62" s="334"/>
      <c r="S62" s="334"/>
      <c r="T62" s="335"/>
    </row>
    <row r="63" spans="1:20" ht="15" hidden="1" customHeight="1">
      <c r="A63" s="365"/>
      <c r="B63" s="367"/>
      <c r="C63" s="369"/>
      <c r="D63" s="325"/>
      <c r="E63" s="319"/>
      <c r="F63" s="316"/>
      <c r="P63" s="49"/>
      <c r="Q63" s="41"/>
      <c r="R63" s="334"/>
      <c r="S63" s="334"/>
      <c r="T63" s="335"/>
    </row>
    <row r="64" spans="1:20" ht="26.25" thickBot="1">
      <c r="A64" s="84" t="s">
        <v>65</v>
      </c>
      <c r="B64" s="86" t="s">
        <v>10</v>
      </c>
      <c r="C64" s="370"/>
      <c r="D64" s="326"/>
      <c r="E64" s="320"/>
      <c r="F64" s="317"/>
      <c r="H64" s="96"/>
      <c r="I64" s="96"/>
      <c r="P64" s="49"/>
      <c r="Q64" s="41"/>
      <c r="R64" s="334"/>
      <c r="S64" s="334"/>
      <c r="T64" s="335"/>
    </row>
    <row r="65" spans="1:20" ht="72.75" customHeight="1" thickBot="1">
      <c r="A65" s="7" t="s">
        <v>66</v>
      </c>
      <c r="B65" s="12"/>
      <c r="C65" s="324">
        <f>E65*E4*6</f>
        <v>24950.754000000001</v>
      </c>
      <c r="D65" s="324">
        <f>E65*E4</f>
        <v>4158.4589999999998</v>
      </c>
      <c r="E65" s="327">
        <v>1.57</v>
      </c>
      <c r="F65" s="315"/>
      <c r="P65" s="48"/>
      <c r="Q65" s="41"/>
      <c r="R65" s="334"/>
      <c r="S65" s="334"/>
      <c r="T65" s="335"/>
    </row>
    <row r="66" spans="1:20" ht="39" thickBot="1">
      <c r="A66" s="24" t="s">
        <v>67</v>
      </c>
      <c r="B66" s="4" t="s">
        <v>10</v>
      </c>
      <c r="C66" s="325"/>
      <c r="D66" s="325"/>
      <c r="E66" s="319"/>
      <c r="F66" s="316"/>
      <c r="P66" s="49"/>
      <c r="Q66" s="42"/>
      <c r="R66" s="334"/>
      <c r="S66" s="334"/>
      <c r="T66" s="335"/>
    </row>
    <row r="67" spans="1:20" ht="39" thickBot="1">
      <c r="A67" s="24" t="s">
        <v>68</v>
      </c>
      <c r="B67" s="4" t="s">
        <v>10</v>
      </c>
      <c r="C67" s="325"/>
      <c r="D67" s="325"/>
      <c r="E67" s="319"/>
      <c r="F67" s="316"/>
      <c r="P67" s="49"/>
      <c r="Q67" s="42"/>
      <c r="R67" s="334"/>
      <c r="S67" s="334"/>
      <c r="T67" s="335"/>
    </row>
    <row r="68" spans="1:20" ht="39" thickBot="1">
      <c r="A68" s="24" t="s">
        <v>69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38.25" customHeight="1" thickBot="1">
      <c r="A69" s="24" t="s">
        <v>70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15.75" thickBot="1">
      <c r="A70" s="24" t="s">
        <v>71</v>
      </c>
      <c r="B70" s="4" t="s">
        <v>72</v>
      </c>
      <c r="C70" s="326"/>
      <c r="D70" s="326"/>
      <c r="E70" s="320"/>
      <c r="F70" s="317"/>
      <c r="H70" s="96"/>
      <c r="P70" s="49"/>
      <c r="Q70" s="42"/>
      <c r="R70" s="334"/>
      <c r="S70" s="334"/>
      <c r="T70" s="335"/>
    </row>
    <row r="71" spans="1:20" ht="15.75" thickBot="1">
      <c r="A71" s="7" t="s">
        <v>73</v>
      </c>
      <c r="B71" s="12"/>
      <c r="C71" s="324">
        <f>E71*D4*6</f>
        <v>9376.3979999999974</v>
      </c>
      <c r="D71" s="324">
        <f>E71*E4</f>
        <v>1562.7329999999997</v>
      </c>
      <c r="E71" s="327">
        <v>0.59</v>
      </c>
      <c r="F71" s="315"/>
      <c r="P71" s="48"/>
      <c r="Q71" s="41"/>
      <c r="R71" s="334"/>
      <c r="S71" s="334"/>
      <c r="T71" s="335"/>
    </row>
    <row r="72" spans="1:20" ht="15.75" thickBot="1">
      <c r="A72" s="24" t="s">
        <v>74</v>
      </c>
      <c r="B72" s="12" t="s">
        <v>75</v>
      </c>
      <c r="C72" s="325"/>
      <c r="D72" s="325"/>
      <c r="E72" s="319"/>
      <c r="F72" s="316"/>
      <c r="P72" s="49"/>
      <c r="Q72" s="41"/>
      <c r="R72" s="334"/>
      <c r="S72" s="334"/>
      <c r="T72" s="335"/>
    </row>
    <row r="73" spans="1:20" ht="15.75" thickBot="1">
      <c r="A73" s="24" t="s">
        <v>76</v>
      </c>
      <c r="B73" s="12" t="s">
        <v>10</v>
      </c>
      <c r="C73" s="325"/>
      <c r="D73" s="325"/>
      <c r="E73" s="319"/>
      <c r="F73" s="316"/>
      <c r="P73" s="49"/>
      <c r="Q73" s="41"/>
      <c r="R73" s="334"/>
      <c r="S73" s="334"/>
      <c r="T73" s="335"/>
    </row>
    <row r="74" spans="1:20" ht="35.25" customHeight="1" thickBot="1">
      <c r="A74" s="346" t="s">
        <v>77</v>
      </c>
      <c r="B74" s="14"/>
      <c r="C74" s="325"/>
      <c r="D74" s="325"/>
      <c r="E74" s="319"/>
      <c r="F74" s="316"/>
      <c r="P74" s="351"/>
      <c r="Q74" s="49"/>
      <c r="R74" s="334"/>
      <c r="S74" s="334"/>
      <c r="T74" s="335"/>
    </row>
    <row r="75" spans="1:20" ht="21" customHeight="1" thickBot="1">
      <c r="A75" s="347"/>
      <c r="B75" s="12" t="s">
        <v>72</v>
      </c>
      <c r="C75" s="326"/>
      <c r="D75" s="326"/>
      <c r="E75" s="320"/>
      <c r="F75" s="317"/>
      <c r="H75" s="96"/>
      <c r="P75" s="351"/>
      <c r="Q75" s="41"/>
      <c r="R75" s="334"/>
      <c r="S75" s="334"/>
      <c r="T75" s="335"/>
    </row>
    <row r="76" spans="1:20" ht="23.25" customHeight="1" thickBot="1">
      <c r="A76" s="7" t="s">
        <v>78</v>
      </c>
      <c r="B76" s="6"/>
      <c r="C76" s="321">
        <f>E76*D4*6</f>
        <v>25427.52</v>
      </c>
      <c r="D76" s="324">
        <f>E76*E4</f>
        <v>4237.92</v>
      </c>
      <c r="E76" s="327">
        <v>1.6</v>
      </c>
      <c r="F76" s="315"/>
      <c r="P76" s="48"/>
      <c r="Q76" s="57"/>
      <c r="R76" s="345"/>
      <c r="S76" s="334"/>
      <c r="T76" s="335"/>
    </row>
    <row r="77" spans="1:20" ht="34.5" customHeight="1" thickBot="1">
      <c r="A77" s="24" t="s">
        <v>79</v>
      </c>
      <c r="B77" s="4" t="s">
        <v>80</v>
      </c>
      <c r="C77" s="322"/>
      <c r="D77" s="325"/>
      <c r="E77" s="319"/>
      <c r="F77" s="316"/>
      <c r="P77" s="49"/>
      <c r="Q77" s="42"/>
      <c r="R77" s="345"/>
      <c r="S77" s="334"/>
      <c r="T77" s="335"/>
    </row>
    <row r="78" spans="1:20" ht="69.75" customHeight="1" thickBot="1">
      <c r="A78" s="24" t="s">
        <v>81</v>
      </c>
      <c r="B78" s="4" t="s">
        <v>10</v>
      </c>
      <c r="C78" s="323"/>
      <c r="D78" s="326"/>
      <c r="E78" s="320"/>
      <c r="F78" s="317"/>
      <c r="G78" s="96"/>
      <c r="H78" s="96"/>
      <c r="P78" s="49"/>
      <c r="Q78" s="42"/>
      <c r="R78" s="345"/>
      <c r="S78" s="334"/>
      <c r="T78" s="335"/>
    </row>
    <row r="79" spans="1:20" ht="58.5" customHeight="1" thickBot="1">
      <c r="A79" s="7" t="s">
        <v>82</v>
      </c>
      <c r="B79" s="4" t="s">
        <v>83</v>
      </c>
      <c r="C79" s="25">
        <f>E79*D4*6</f>
        <v>9694.2419999999984</v>
      </c>
      <c r="D79" s="25">
        <f>E79*E4</f>
        <v>1615.7069999999999</v>
      </c>
      <c r="E79" s="103">
        <v>0.61</v>
      </c>
      <c r="F79" s="108"/>
      <c r="P79" s="48"/>
      <c r="Q79" s="42"/>
      <c r="R79" s="53"/>
      <c r="S79" s="53"/>
      <c r="T79" s="54"/>
    </row>
    <row r="80" spans="1:20" s="31" customFormat="1" ht="32.25" customHeight="1" thickBot="1">
      <c r="A80" s="27" t="s">
        <v>84</v>
      </c>
      <c r="B80" s="35"/>
      <c r="C80" s="34">
        <v>0</v>
      </c>
      <c r="D80" s="34">
        <v>0</v>
      </c>
      <c r="E80" s="106">
        <v>0</v>
      </c>
      <c r="F80" s="109"/>
      <c r="G80" s="119"/>
      <c r="H80" s="119"/>
      <c r="I80" s="119"/>
      <c r="P80" s="43"/>
      <c r="Q80" s="63"/>
      <c r="R80" s="61"/>
      <c r="S80" s="61"/>
      <c r="T80" s="62"/>
    </row>
    <row r="81" spans="1:20" ht="28.5" customHeight="1" thickBot="1">
      <c r="A81" s="15" t="s">
        <v>85</v>
      </c>
      <c r="B81" s="12" t="s">
        <v>46</v>
      </c>
      <c r="C81" s="26">
        <v>0</v>
      </c>
      <c r="D81" s="26">
        <v>0</v>
      </c>
      <c r="E81" s="107">
        <v>0</v>
      </c>
      <c r="F81" s="108"/>
      <c r="P81" s="64"/>
      <c r="Q81" s="41"/>
      <c r="R81" s="65"/>
      <c r="S81" s="65"/>
      <c r="T81" s="66"/>
    </row>
    <row r="82" spans="1:20" ht="80.25" customHeight="1" thickBot="1">
      <c r="A82" s="27" t="s">
        <v>119</v>
      </c>
      <c r="B82" s="94"/>
      <c r="C82" s="34">
        <v>0</v>
      </c>
      <c r="D82" s="34">
        <v>0</v>
      </c>
      <c r="E82" s="106">
        <v>0</v>
      </c>
      <c r="F82" s="108"/>
      <c r="P82" s="64"/>
      <c r="Q82" s="41"/>
      <c r="R82" s="65"/>
      <c r="S82" s="65"/>
      <c r="T82" s="66"/>
    </row>
    <row r="83" spans="1:20" ht="80.25" customHeight="1" thickBot="1">
      <c r="A83" s="27" t="s">
        <v>126</v>
      </c>
      <c r="B83" s="94"/>
      <c r="C83" s="34">
        <v>5562.3</v>
      </c>
      <c r="D83" s="34"/>
      <c r="E83" s="106"/>
      <c r="F83" s="232">
        <v>5562.3</v>
      </c>
      <c r="P83" s="64"/>
      <c r="Q83" s="41"/>
      <c r="R83" s="65"/>
      <c r="S83" s="65"/>
      <c r="T83" s="66"/>
    </row>
    <row r="84" spans="1:20" ht="80.25" customHeight="1" thickBot="1">
      <c r="A84" s="27" t="s">
        <v>128</v>
      </c>
      <c r="B84" s="94"/>
      <c r="C84" s="34">
        <v>795.36</v>
      </c>
      <c r="D84" s="34"/>
      <c r="E84" s="106"/>
      <c r="F84" s="232">
        <v>795.36</v>
      </c>
      <c r="P84" s="64"/>
      <c r="Q84" s="41"/>
      <c r="R84" s="65"/>
      <c r="S84" s="65"/>
      <c r="T84" s="66"/>
    </row>
    <row r="85" spans="1:20" ht="33" customHeight="1" thickBot="1">
      <c r="A85" s="5" t="s">
        <v>86</v>
      </c>
      <c r="B85" s="16"/>
      <c r="C85" s="26">
        <f>C80+C58+C43+C7+C83+C84</f>
        <v>177516.65399999995</v>
      </c>
      <c r="D85" s="26">
        <f>D80+D58+D43+D7</f>
        <v>28526.498999999996</v>
      </c>
      <c r="E85" s="107">
        <f>E80+E58+E43+E7</f>
        <v>10.77</v>
      </c>
      <c r="F85" s="287">
        <f>F7+F43+F58+F83+F84</f>
        <v>177516.65399999998</v>
      </c>
      <c r="P85" s="67"/>
      <c r="Q85" s="68"/>
      <c r="R85" s="65"/>
      <c r="S85" s="65"/>
      <c r="T85" s="66"/>
    </row>
    <row r="86" spans="1:20" ht="16.5">
      <c r="A86" s="375" t="s">
        <v>132</v>
      </c>
      <c r="B86" s="357"/>
      <c r="C86" s="357"/>
      <c r="D86" s="357"/>
      <c r="E86" s="357"/>
      <c r="F86" s="288">
        <v>119493.43</v>
      </c>
    </row>
    <row r="87" spans="1:20" ht="16.5">
      <c r="A87" s="375" t="s">
        <v>133</v>
      </c>
      <c r="B87" s="357"/>
      <c r="C87" s="357"/>
      <c r="D87" s="357"/>
      <c r="E87" s="357"/>
      <c r="F87" s="289">
        <f>F85+F86-F88</f>
        <v>172242.89399999997</v>
      </c>
    </row>
    <row r="88" spans="1:20" ht="16.5">
      <c r="A88" s="375" t="s">
        <v>134</v>
      </c>
      <c r="B88" s="357"/>
      <c r="C88" s="357"/>
      <c r="D88" s="357"/>
      <c r="E88" s="357"/>
      <c r="F88" s="288">
        <v>124767.19</v>
      </c>
    </row>
    <row r="90" spans="1:20">
      <c r="A90" s="136" t="s">
        <v>121</v>
      </c>
      <c r="C90" s="96"/>
    </row>
    <row r="91" spans="1:20">
      <c r="A91" s="136"/>
    </row>
    <row r="92" spans="1:20">
      <c r="A92" s="136" t="s">
        <v>122</v>
      </c>
    </row>
  </sheetData>
  <mergeCells count="128">
    <mergeCell ref="A86:E86"/>
    <mergeCell ref="A87:E87"/>
    <mergeCell ref="A88:E88"/>
    <mergeCell ref="F8:F12"/>
    <mergeCell ref="F19:F24"/>
    <mergeCell ref="F25:F28"/>
    <mergeCell ref="F29:F34"/>
    <mergeCell ref="F35:F37"/>
    <mergeCell ref="F39:F40"/>
    <mergeCell ref="F41:F42"/>
    <mergeCell ref="F44:F46"/>
    <mergeCell ref="F13:F15"/>
    <mergeCell ref="F17:F18"/>
    <mergeCell ref="F65:F70"/>
    <mergeCell ref="C55:C57"/>
    <mergeCell ref="D55:D57"/>
    <mergeCell ref="E55:E57"/>
    <mergeCell ref="C50:C54"/>
    <mergeCell ref="D50:D54"/>
    <mergeCell ref="E50:E54"/>
    <mergeCell ref="C44:C46"/>
    <mergeCell ref="D44:D46"/>
    <mergeCell ref="E44:E46"/>
    <mergeCell ref="C39:C40"/>
    <mergeCell ref="S76:S78"/>
    <mergeCell ref="T76:T78"/>
    <mergeCell ref="A74:A75"/>
    <mergeCell ref="P74:P75"/>
    <mergeCell ref="C76:C78"/>
    <mergeCell ref="D76:D78"/>
    <mergeCell ref="E76:E78"/>
    <mergeCell ref="R76:R78"/>
    <mergeCell ref="C71:C75"/>
    <mergeCell ref="D71:D75"/>
    <mergeCell ref="E71:E75"/>
    <mergeCell ref="R71:R75"/>
    <mergeCell ref="S71:S75"/>
    <mergeCell ref="T71:T75"/>
    <mergeCell ref="F71:F75"/>
    <mergeCell ref="F76:F78"/>
    <mergeCell ref="R55:R57"/>
    <mergeCell ref="S55:S57"/>
    <mergeCell ref="T55:T57"/>
    <mergeCell ref="C65:C70"/>
    <mergeCell ref="D65:D70"/>
    <mergeCell ref="E65:E70"/>
    <mergeCell ref="R65:R70"/>
    <mergeCell ref="S65:S70"/>
    <mergeCell ref="T65:T70"/>
    <mergeCell ref="C59:C64"/>
    <mergeCell ref="D59:D64"/>
    <mergeCell ref="E59:E64"/>
    <mergeCell ref="R59:R64"/>
    <mergeCell ref="S59:S64"/>
    <mergeCell ref="T59:T64"/>
    <mergeCell ref="F55:F57"/>
    <mergeCell ref="F59:F64"/>
    <mergeCell ref="R50:R54"/>
    <mergeCell ref="S50:S54"/>
    <mergeCell ref="T50:T54"/>
    <mergeCell ref="C47:C49"/>
    <mergeCell ref="D47:D49"/>
    <mergeCell ref="E47:E49"/>
    <mergeCell ref="R47:R49"/>
    <mergeCell ref="S47:S49"/>
    <mergeCell ref="T47:T49"/>
    <mergeCell ref="F47:F49"/>
    <mergeCell ref="F51:F54"/>
    <mergeCell ref="R44:R46"/>
    <mergeCell ref="S44:S46"/>
    <mergeCell ref="T44:T46"/>
    <mergeCell ref="C41:C42"/>
    <mergeCell ref="D41:D42"/>
    <mergeCell ref="E41:E42"/>
    <mergeCell ref="R41:R42"/>
    <mergeCell ref="S41:S42"/>
    <mergeCell ref="T41:T42"/>
    <mergeCell ref="D39:D40"/>
    <mergeCell ref="E39:E40"/>
    <mergeCell ref="R39:R40"/>
    <mergeCell ref="S39:S40"/>
    <mergeCell ref="T39:T40"/>
    <mergeCell ref="C35:C37"/>
    <mergeCell ref="D35:D37"/>
    <mergeCell ref="E35:E37"/>
    <mergeCell ref="R35:R37"/>
    <mergeCell ref="S35:S37"/>
    <mergeCell ref="T35:T37"/>
    <mergeCell ref="E16:E18"/>
    <mergeCell ref="R16:R18"/>
    <mergeCell ref="S16:S18"/>
    <mergeCell ref="T16:T18"/>
    <mergeCell ref="C29:C34"/>
    <mergeCell ref="D29:D34"/>
    <mergeCell ref="E29:E34"/>
    <mergeCell ref="R29:R34"/>
    <mergeCell ref="S29:S34"/>
    <mergeCell ref="T29:T34"/>
    <mergeCell ref="C25:C28"/>
    <mergeCell ref="D25:D28"/>
    <mergeCell ref="E25:E28"/>
    <mergeCell ref="R25:R28"/>
    <mergeCell ref="S25:S28"/>
    <mergeCell ref="T25:T28"/>
    <mergeCell ref="A62:A63"/>
    <mergeCell ref="B62:B63"/>
    <mergeCell ref="C13:C15"/>
    <mergeCell ref="D13:D15"/>
    <mergeCell ref="E13:E15"/>
    <mergeCell ref="R13:R15"/>
    <mergeCell ref="S13:S15"/>
    <mergeCell ref="T13:T15"/>
    <mergeCell ref="A2:E2"/>
    <mergeCell ref="P2:T2"/>
    <mergeCell ref="C8:C12"/>
    <mergeCell ref="D8:D12"/>
    <mergeCell ref="E8:E12"/>
    <mergeCell ref="R8:R12"/>
    <mergeCell ref="S8:S12"/>
    <mergeCell ref="T8:T12"/>
    <mergeCell ref="C19:C24"/>
    <mergeCell ref="D19:D24"/>
    <mergeCell ref="E19:E24"/>
    <mergeCell ref="R19:R24"/>
    <mergeCell ref="S19:S24"/>
    <mergeCell ref="T19:T24"/>
    <mergeCell ref="C16:C18"/>
    <mergeCell ref="D16:D18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92"/>
  <sheetViews>
    <sheetView topLeftCell="A76" workbookViewId="0">
      <selection sqref="A1:F92"/>
    </sheetView>
  </sheetViews>
  <sheetFormatPr defaultRowHeight="15"/>
  <cols>
    <col min="1" max="1" width="72" style="1" customWidth="1"/>
    <col min="2" max="2" width="15.85546875" style="69" customWidth="1"/>
    <col min="3" max="3" width="12.28515625" style="1" customWidth="1"/>
    <col min="4" max="4" width="12.140625" style="1" customWidth="1"/>
    <col min="5" max="5" width="12.7109375" style="1" customWidth="1"/>
    <col min="6" max="6" width="15.85546875" style="1" customWidth="1"/>
    <col min="7" max="8" width="9.5703125" style="1" bestFit="1" customWidth="1"/>
    <col min="9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 thickBot="1">
      <c r="A2" s="330" t="s">
        <v>106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36.75" thickBot="1">
      <c r="D3" s="21" t="s">
        <v>87</v>
      </c>
      <c r="E3" s="22" t="s">
        <v>88</v>
      </c>
      <c r="P3" s="38"/>
      <c r="Q3" s="38"/>
      <c r="R3" s="38"/>
      <c r="S3" s="39"/>
      <c r="T3" s="39"/>
      <c r="U3" s="38"/>
    </row>
    <row r="4" spans="1:21" ht="15.75" thickBot="1">
      <c r="D4" s="23">
        <v>2651.47</v>
      </c>
      <c r="E4" s="23">
        <v>2651.47</v>
      </c>
      <c r="P4" s="38"/>
      <c r="Q4" s="38"/>
      <c r="R4" s="38"/>
      <c r="S4" s="40"/>
      <c r="T4" s="40"/>
      <c r="U4" s="38"/>
    </row>
    <row r="5" spans="1:21" ht="51.75" thickBot="1">
      <c r="A5" s="19" t="s">
        <v>0</v>
      </c>
      <c r="B5" s="2" t="s">
        <v>1</v>
      </c>
      <c r="C5" s="17" t="s">
        <v>131</v>
      </c>
      <c r="D5" s="18" t="s">
        <v>2</v>
      </c>
      <c r="E5" s="2" t="s">
        <v>2</v>
      </c>
      <c r="F5" s="128" t="s">
        <v>120</v>
      </c>
      <c r="P5" s="41"/>
      <c r="Q5" s="42"/>
      <c r="R5" s="42"/>
      <c r="S5" s="42"/>
      <c r="T5" s="42"/>
      <c r="U5" s="38"/>
    </row>
    <row r="6" spans="1:21" ht="15.75" thickBot="1">
      <c r="A6" s="3">
        <v>1</v>
      </c>
      <c r="B6" s="4">
        <v>2</v>
      </c>
      <c r="C6" s="4">
        <v>3</v>
      </c>
      <c r="D6" s="4">
        <v>4</v>
      </c>
      <c r="E6" s="101">
        <v>5</v>
      </c>
      <c r="F6" s="110">
        <v>6</v>
      </c>
      <c r="P6" s="41"/>
      <c r="Q6" s="42"/>
      <c r="R6" s="42"/>
      <c r="S6" s="42"/>
      <c r="T6" s="42"/>
      <c r="U6" s="38"/>
    </row>
    <row r="7" spans="1:21" s="31" customFormat="1" ht="91.5" customHeight="1" thickBot="1">
      <c r="A7" s="27" t="s">
        <v>3</v>
      </c>
      <c r="B7" s="28"/>
      <c r="C7" s="29">
        <f>C8+C13+C16+C19+C25+C29+C35+C38+C39+C41</f>
        <v>31976.728199999994</v>
      </c>
      <c r="D7" s="29">
        <f>E7*E4</f>
        <v>5329.4546999999993</v>
      </c>
      <c r="E7" s="102">
        <f>E8+E13+E16+E19+E29+E25+E35+E38+E39+E41</f>
        <v>2.0099999999999998</v>
      </c>
      <c r="F7" s="290">
        <f>C7</f>
        <v>31976.728199999994</v>
      </c>
      <c r="G7" s="123"/>
      <c r="H7" s="123"/>
      <c r="I7" s="119"/>
      <c r="J7" s="123"/>
      <c r="K7" s="119"/>
      <c r="L7" s="119"/>
      <c r="M7" s="119"/>
      <c r="N7" s="119"/>
      <c r="O7" s="119"/>
      <c r="P7" s="126"/>
      <c r="Q7" s="125"/>
      <c r="R7" s="127"/>
      <c r="S7" s="45"/>
      <c r="T7" s="46"/>
      <c r="U7" s="47"/>
    </row>
    <row r="8" spans="1:21" ht="32.25" customHeight="1" thickBot="1">
      <c r="A8" s="7" t="s">
        <v>4</v>
      </c>
      <c r="B8" s="4"/>
      <c r="C8" s="336">
        <f>E8*E4*6</f>
        <v>954.52919999999983</v>
      </c>
      <c r="D8" s="339">
        <f>E8*E4</f>
        <v>159.08819999999997</v>
      </c>
      <c r="E8" s="342">
        <v>0.06</v>
      </c>
      <c r="F8" s="336"/>
      <c r="P8" s="48"/>
      <c r="Q8" s="42"/>
      <c r="R8" s="331"/>
      <c r="S8" s="332"/>
      <c r="T8" s="333"/>
    </row>
    <row r="9" spans="1:21" ht="34.5" customHeight="1" thickBot="1">
      <c r="A9" s="24" t="s">
        <v>5</v>
      </c>
      <c r="B9" s="4"/>
      <c r="C9" s="337"/>
      <c r="D9" s="340"/>
      <c r="E9" s="343"/>
      <c r="F9" s="337"/>
      <c r="P9" s="49"/>
      <c r="Q9" s="42"/>
      <c r="R9" s="331"/>
      <c r="S9" s="332"/>
      <c r="T9" s="333"/>
    </row>
    <row r="10" spans="1:21" ht="33.75" customHeight="1" thickBot="1">
      <c r="A10" s="24" t="s">
        <v>6</v>
      </c>
      <c r="B10" s="4" t="s">
        <v>7</v>
      </c>
      <c r="C10" s="337"/>
      <c r="D10" s="340"/>
      <c r="E10" s="343"/>
      <c r="F10" s="337"/>
      <c r="P10" s="49"/>
      <c r="Q10" s="42"/>
      <c r="R10" s="331"/>
      <c r="S10" s="332"/>
      <c r="T10" s="333"/>
    </row>
    <row r="11" spans="1:21" ht="51.75" customHeight="1" thickBot="1">
      <c r="A11" s="24" t="s">
        <v>8</v>
      </c>
      <c r="B11" s="4" t="s">
        <v>7</v>
      </c>
      <c r="C11" s="337"/>
      <c r="D11" s="340"/>
      <c r="E11" s="343"/>
      <c r="F11" s="337"/>
      <c r="P11" s="49"/>
      <c r="Q11" s="42"/>
      <c r="R11" s="331"/>
      <c r="S11" s="332"/>
      <c r="T11" s="333"/>
    </row>
    <row r="12" spans="1:21" ht="47.25" customHeight="1" thickBot="1">
      <c r="A12" s="24" t="s">
        <v>9</v>
      </c>
      <c r="B12" s="4" t="s">
        <v>10</v>
      </c>
      <c r="C12" s="338"/>
      <c r="D12" s="341"/>
      <c r="E12" s="344"/>
      <c r="F12" s="338"/>
      <c r="G12" s="96"/>
      <c r="H12" s="96"/>
      <c r="P12" s="49"/>
      <c r="Q12" s="42"/>
      <c r="R12" s="331"/>
      <c r="S12" s="332"/>
      <c r="T12" s="333"/>
    </row>
    <row r="13" spans="1:21" ht="38.25" customHeight="1" thickBot="1">
      <c r="A13" s="7" t="s">
        <v>11</v>
      </c>
      <c r="B13" s="4"/>
      <c r="C13" s="324">
        <f>E13*D4*6</f>
        <v>1272.7055999999998</v>
      </c>
      <c r="D13" s="324">
        <f>E13*E4</f>
        <v>212.11759999999998</v>
      </c>
      <c r="E13" s="327">
        <v>0.08</v>
      </c>
      <c r="F13" s="403"/>
      <c r="P13" s="48"/>
      <c r="Q13" s="42"/>
      <c r="R13" s="334"/>
      <c r="S13" s="334"/>
      <c r="T13" s="335"/>
    </row>
    <row r="14" spans="1:21" ht="138" customHeight="1" thickBot="1">
      <c r="A14" s="24" t="s">
        <v>12</v>
      </c>
      <c r="B14" s="4" t="s">
        <v>7</v>
      </c>
      <c r="C14" s="325"/>
      <c r="D14" s="325"/>
      <c r="E14" s="319"/>
      <c r="F14" s="404"/>
      <c r="P14" s="49"/>
      <c r="Q14" s="42"/>
      <c r="R14" s="334"/>
      <c r="S14" s="334"/>
      <c r="T14" s="335"/>
    </row>
    <row r="15" spans="1:21" ht="57.75" customHeight="1" thickBot="1">
      <c r="A15" s="24" t="s">
        <v>13</v>
      </c>
      <c r="B15" s="4" t="s">
        <v>10</v>
      </c>
      <c r="C15" s="326"/>
      <c r="D15" s="326"/>
      <c r="E15" s="320"/>
      <c r="F15" s="404"/>
      <c r="H15" s="96"/>
      <c r="I15" s="96"/>
      <c r="P15" s="49"/>
      <c r="Q15" s="42"/>
      <c r="R15" s="334"/>
      <c r="S15" s="334"/>
      <c r="T15" s="335"/>
    </row>
    <row r="16" spans="1:21" ht="42" customHeight="1" thickBot="1">
      <c r="A16" s="7" t="s">
        <v>14</v>
      </c>
      <c r="B16" s="4"/>
      <c r="C16" s="321">
        <f>E16*D4*6</f>
        <v>318.17639999999994</v>
      </c>
      <c r="D16" s="324">
        <f>E16*E4</f>
        <v>53.029399999999995</v>
      </c>
      <c r="E16" s="327">
        <v>0.02</v>
      </c>
      <c r="F16" s="404"/>
      <c r="P16" s="48"/>
      <c r="Q16" s="42"/>
      <c r="R16" s="345"/>
      <c r="S16" s="334"/>
      <c r="T16" s="335"/>
    </row>
    <row r="17" spans="1:20" ht="121.5" customHeight="1" thickBot="1">
      <c r="A17" s="24" t="s">
        <v>15</v>
      </c>
      <c r="B17" s="9" t="s">
        <v>7</v>
      </c>
      <c r="C17" s="322"/>
      <c r="D17" s="325"/>
      <c r="E17" s="319"/>
      <c r="F17" s="404"/>
      <c r="P17" s="49"/>
      <c r="Q17" s="50"/>
      <c r="R17" s="345"/>
      <c r="S17" s="334"/>
      <c r="T17" s="335"/>
    </row>
    <row r="18" spans="1:20" ht="48" customHeight="1" thickBot="1">
      <c r="A18" s="24" t="s">
        <v>16</v>
      </c>
      <c r="B18" s="9" t="s">
        <v>10</v>
      </c>
      <c r="C18" s="323"/>
      <c r="D18" s="326"/>
      <c r="E18" s="320"/>
      <c r="F18" s="405"/>
      <c r="G18" s="96"/>
      <c r="P18" s="49"/>
      <c r="Q18" s="50"/>
      <c r="R18" s="345"/>
      <c r="S18" s="334"/>
      <c r="T18" s="335"/>
    </row>
    <row r="19" spans="1:20" ht="43.5" customHeight="1" thickBot="1">
      <c r="A19" s="7" t="s">
        <v>17</v>
      </c>
      <c r="B19" s="4"/>
      <c r="C19" s="324">
        <f>E19*D4*6</f>
        <v>22431.436199999996</v>
      </c>
      <c r="D19" s="324">
        <f>E19*E4</f>
        <v>3738.5726999999997</v>
      </c>
      <c r="E19" s="327">
        <v>1.41</v>
      </c>
      <c r="F19" s="406"/>
      <c r="P19" s="48"/>
      <c r="Q19" s="42"/>
      <c r="R19" s="334"/>
      <c r="S19" s="334"/>
      <c r="T19" s="335"/>
    </row>
    <row r="20" spans="1:20" ht="30" customHeight="1" thickBot="1">
      <c r="A20" s="10" t="s">
        <v>18</v>
      </c>
      <c r="B20" s="9" t="s">
        <v>7</v>
      </c>
      <c r="C20" s="325"/>
      <c r="D20" s="325"/>
      <c r="E20" s="319"/>
      <c r="F20" s="404"/>
      <c r="P20" s="51"/>
      <c r="Q20" s="50"/>
      <c r="R20" s="334"/>
      <c r="S20" s="334"/>
      <c r="T20" s="335"/>
    </row>
    <row r="21" spans="1:20" ht="75" customHeight="1" thickBot="1">
      <c r="A21" s="37" t="s">
        <v>19</v>
      </c>
      <c r="B21" s="9" t="s">
        <v>7</v>
      </c>
      <c r="C21" s="325"/>
      <c r="D21" s="325"/>
      <c r="E21" s="319"/>
      <c r="F21" s="404"/>
      <c r="P21" s="51"/>
      <c r="Q21" s="50"/>
      <c r="R21" s="334"/>
      <c r="S21" s="334"/>
      <c r="T21" s="335"/>
    </row>
    <row r="22" spans="1:20" ht="31.5" customHeight="1" thickBot="1">
      <c r="A22" s="10" t="s">
        <v>20</v>
      </c>
      <c r="B22" s="9" t="s">
        <v>7</v>
      </c>
      <c r="C22" s="325"/>
      <c r="D22" s="325"/>
      <c r="E22" s="319"/>
      <c r="F22" s="404"/>
      <c r="P22" s="51"/>
      <c r="Q22" s="50"/>
      <c r="R22" s="334"/>
      <c r="S22" s="334"/>
      <c r="T22" s="335"/>
    </row>
    <row r="23" spans="1:20" ht="27.75" customHeight="1" thickBot="1">
      <c r="A23" s="10" t="s">
        <v>21</v>
      </c>
      <c r="B23" s="9" t="s">
        <v>10</v>
      </c>
      <c r="C23" s="325"/>
      <c r="D23" s="325"/>
      <c r="E23" s="319"/>
      <c r="F23" s="404"/>
      <c r="P23" s="51"/>
      <c r="Q23" s="50"/>
      <c r="R23" s="334"/>
      <c r="S23" s="334"/>
      <c r="T23" s="335"/>
    </row>
    <row r="24" spans="1:20" ht="56.25" customHeight="1" thickBot="1">
      <c r="A24" s="10" t="s">
        <v>22</v>
      </c>
      <c r="B24" s="9" t="s">
        <v>10</v>
      </c>
      <c r="C24" s="326"/>
      <c r="D24" s="326"/>
      <c r="E24" s="320"/>
      <c r="F24" s="405"/>
      <c r="G24" s="96"/>
      <c r="I24" s="96"/>
      <c r="P24" s="51"/>
      <c r="Q24" s="50"/>
      <c r="R24" s="334"/>
      <c r="S24" s="334"/>
      <c r="T24" s="335"/>
    </row>
    <row r="25" spans="1:20" ht="37.5" customHeight="1" thickBot="1">
      <c r="A25" s="7" t="s">
        <v>23</v>
      </c>
      <c r="B25" s="4"/>
      <c r="C25" s="324">
        <f>E25*D4*6</f>
        <v>1272.7055999999998</v>
      </c>
      <c r="D25" s="324">
        <f>E25*E4</f>
        <v>212.11759999999998</v>
      </c>
      <c r="E25" s="327">
        <v>0.08</v>
      </c>
      <c r="F25" s="406"/>
      <c r="P25" s="48"/>
      <c r="Q25" s="42"/>
      <c r="R25" s="334"/>
      <c r="S25" s="334"/>
      <c r="T25" s="335"/>
    </row>
    <row r="26" spans="1:20" ht="44.25" customHeight="1" thickBot="1">
      <c r="A26" s="10" t="s">
        <v>24</v>
      </c>
      <c r="B26" s="9" t="s">
        <v>7</v>
      </c>
      <c r="C26" s="325"/>
      <c r="D26" s="325"/>
      <c r="E26" s="319"/>
      <c r="F26" s="404"/>
      <c r="P26" s="51"/>
      <c r="Q26" s="50"/>
      <c r="R26" s="334"/>
      <c r="S26" s="334"/>
      <c r="T26" s="335"/>
    </row>
    <row r="27" spans="1:20" ht="50.25" customHeight="1" thickBot="1">
      <c r="A27" s="10" t="s">
        <v>25</v>
      </c>
      <c r="B27" s="9" t="s">
        <v>7</v>
      </c>
      <c r="C27" s="325"/>
      <c r="D27" s="325"/>
      <c r="E27" s="319"/>
      <c r="F27" s="404"/>
      <c r="P27" s="51"/>
      <c r="Q27" s="50"/>
      <c r="R27" s="334"/>
      <c r="S27" s="334"/>
      <c r="T27" s="335"/>
    </row>
    <row r="28" spans="1:20" ht="45" customHeight="1" thickBot="1">
      <c r="A28" s="10" t="s">
        <v>16</v>
      </c>
      <c r="B28" s="9" t="s">
        <v>10</v>
      </c>
      <c r="C28" s="326"/>
      <c r="D28" s="326"/>
      <c r="E28" s="320"/>
      <c r="F28" s="405"/>
      <c r="G28" s="96"/>
      <c r="H28" s="96"/>
      <c r="P28" s="51"/>
      <c r="Q28" s="50"/>
      <c r="R28" s="334"/>
      <c r="S28" s="334"/>
      <c r="T28" s="335"/>
    </row>
    <row r="29" spans="1:20" ht="39" customHeight="1" thickBot="1">
      <c r="A29" s="7" t="s">
        <v>26</v>
      </c>
      <c r="B29" s="4"/>
      <c r="C29" s="321">
        <f>E29*D4*6</f>
        <v>4772.6459999999997</v>
      </c>
      <c r="D29" s="324">
        <f>E29*E4</f>
        <v>795.44099999999992</v>
      </c>
      <c r="E29" s="327">
        <v>0.3</v>
      </c>
      <c r="F29" s="406"/>
      <c r="P29" s="48"/>
      <c r="Q29" s="42"/>
      <c r="R29" s="345"/>
      <c r="S29" s="334"/>
      <c r="T29" s="335"/>
    </row>
    <row r="30" spans="1:20" ht="40.5" customHeight="1" thickBot="1">
      <c r="A30" s="24" t="s">
        <v>27</v>
      </c>
      <c r="B30" s="9" t="s">
        <v>7</v>
      </c>
      <c r="C30" s="322"/>
      <c r="D30" s="325"/>
      <c r="E30" s="319"/>
      <c r="F30" s="404"/>
      <c r="P30" s="49"/>
      <c r="Q30" s="52"/>
      <c r="R30" s="345"/>
      <c r="S30" s="334"/>
      <c r="T30" s="335"/>
    </row>
    <row r="31" spans="1:20" ht="41.25" customHeight="1" thickBot="1">
      <c r="A31" s="24" t="s">
        <v>28</v>
      </c>
      <c r="B31" s="9" t="s">
        <v>7</v>
      </c>
      <c r="C31" s="322"/>
      <c r="D31" s="325"/>
      <c r="E31" s="319"/>
      <c r="F31" s="404"/>
      <c r="P31" s="49"/>
      <c r="Q31" s="52"/>
      <c r="R31" s="345"/>
      <c r="S31" s="334"/>
      <c r="T31" s="335"/>
    </row>
    <row r="32" spans="1:20" ht="43.5" customHeight="1" thickBot="1">
      <c r="A32" s="24" t="s">
        <v>29</v>
      </c>
      <c r="B32" s="9" t="s">
        <v>7</v>
      </c>
      <c r="C32" s="322"/>
      <c r="D32" s="325"/>
      <c r="E32" s="319"/>
      <c r="F32" s="404"/>
      <c r="P32" s="49"/>
      <c r="Q32" s="52"/>
      <c r="R32" s="345"/>
      <c r="S32" s="334"/>
      <c r="T32" s="335"/>
    </row>
    <row r="33" spans="1:20" ht="44.25" customHeight="1" thickBot="1">
      <c r="A33" s="24" t="s">
        <v>30</v>
      </c>
      <c r="B33" s="9" t="s">
        <v>7</v>
      </c>
      <c r="C33" s="322"/>
      <c r="D33" s="325"/>
      <c r="E33" s="319"/>
      <c r="F33" s="404"/>
      <c r="P33" s="49"/>
      <c r="Q33" s="52"/>
      <c r="R33" s="345"/>
      <c r="S33" s="334"/>
      <c r="T33" s="335"/>
    </row>
    <row r="34" spans="1:20" ht="48.75" customHeight="1" thickBot="1">
      <c r="A34" s="24" t="s">
        <v>16</v>
      </c>
      <c r="B34" s="4" t="s">
        <v>10</v>
      </c>
      <c r="C34" s="323"/>
      <c r="D34" s="326"/>
      <c r="E34" s="320"/>
      <c r="F34" s="405"/>
      <c r="G34" s="96"/>
      <c r="H34" s="96"/>
      <c r="P34" s="49"/>
      <c r="Q34" s="52"/>
      <c r="R34" s="345"/>
      <c r="S34" s="334"/>
      <c r="T34" s="335"/>
    </row>
    <row r="35" spans="1:20" ht="38.25" customHeight="1" thickBot="1">
      <c r="A35" s="7" t="s">
        <v>32</v>
      </c>
      <c r="B35" s="4"/>
      <c r="C35" s="321">
        <f>E35*D4*6</f>
        <v>318.17639999999994</v>
      </c>
      <c r="D35" s="324">
        <f>E35*E4</f>
        <v>53.029399999999995</v>
      </c>
      <c r="E35" s="327">
        <v>0.02</v>
      </c>
      <c r="F35" s="403"/>
      <c r="P35" s="48"/>
      <c r="Q35" s="42"/>
      <c r="R35" s="345"/>
      <c r="S35" s="334"/>
      <c r="T35" s="335"/>
    </row>
    <row r="36" spans="1:20" ht="63.75" customHeight="1" thickBot="1">
      <c r="A36" s="24" t="s">
        <v>33</v>
      </c>
      <c r="B36" s="9" t="s">
        <v>34</v>
      </c>
      <c r="C36" s="322"/>
      <c r="D36" s="325"/>
      <c r="E36" s="319"/>
      <c r="F36" s="407"/>
      <c r="P36" s="49"/>
      <c r="Q36" s="52"/>
      <c r="R36" s="345"/>
      <c r="S36" s="334"/>
      <c r="T36" s="335"/>
    </row>
    <row r="37" spans="1:20" ht="44.25" customHeight="1" thickBot="1">
      <c r="A37" s="24" t="s">
        <v>16</v>
      </c>
      <c r="B37" s="4" t="s">
        <v>10</v>
      </c>
      <c r="C37" s="323"/>
      <c r="D37" s="326"/>
      <c r="E37" s="320"/>
      <c r="F37" s="408"/>
      <c r="P37" s="49"/>
      <c r="Q37" s="52"/>
      <c r="R37" s="345"/>
      <c r="S37" s="334"/>
      <c r="T37" s="335"/>
    </row>
    <row r="38" spans="1:20" ht="79.5" customHeight="1" thickBot="1">
      <c r="A38" s="7" t="s">
        <v>35</v>
      </c>
      <c r="B38" s="4" t="s">
        <v>34</v>
      </c>
      <c r="C38" s="25">
        <f>E38*D4*6</f>
        <v>159.08819999999997</v>
      </c>
      <c r="D38" s="25">
        <f>E38*E4</f>
        <v>26.514699999999998</v>
      </c>
      <c r="E38" s="103">
        <v>0.01</v>
      </c>
      <c r="F38" s="238"/>
      <c r="G38" s="96"/>
      <c r="P38" s="48"/>
      <c r="Q38" s="42"/>
      <c r="R38" s="53"/>
      <c r="S38" s="53"/>
      <c r="T38" s="54"/>
    </row>
    <row r="39" spans="1:20" ht="51" customHeight="1" thickBot="1">
      <c r="A39" s="7" t="s">
        <v>36</v>
      </c>
      <c r="B39" s="4"/>
      <c r="C39" s="328">
        <f>E39*D4*6</f>
        <v>318.17639999999994</v>
      </c>
      <c r="D39" s="329">
        <f>E39*E4</f>
        <v>53.029399999999995</v>
      </c>
      <c r="E39" s="318">
        <v>0.02</v>
      </c>
      <c r="F39" s="403"/>
      <c r="P39" s="48"/>
      <c r="Q39" s="42"/>
      <c r="R39" s="345"/>
      <c r="S39" s="334"/>
      <c r="T39" s="335"/>
    </row>
    <row r="40" spans="1:20" ht="61.5" customHeight="1" thickBot="1">
      <c r="A40" s="24" t="s">
        <v>37</v>
      </c>
      <c r="B40" s="4" t="s">
        <v>34</v>
      </c>
      <c r="C40" s="323"/>
      <c r="D40" s="326"/>
      <c r="E40" s="320"/>
      <c r="F40" s="408"/>
      <c r="G40" s="96"/>
      <c r="P40" s="49"/>
      <c r="Q40" s="42"/>
      <c r="R40" s="345"/>
      <c r="S40" s="334"/>
      <c r="T40" s="335"/>
    </row>
    <row r="41" spans="1:20" ht="45" customHeight="1" thickBot="1">
      <c r="A41" s="7" t="s">
        <v>38</v>
      </c>
      <c r="B41" s="12"/>
      <c r="C41" s="321">
        <f>E41*D4*6</f>
        <v>159.08819999999997</v>
      </c>
      <c r="D41" s="324">
        <v>26.58</v>
      </c>
      <c r="E41" s="327">
        <v>0.01</v>
      </c>
      <c r="F41" s="403"/>
      <c r="P41" s="48"/>
      <c r="Q41" s="41"/>
      <c r="R41" s="345"/>
      <c r="S41" s="334"/>
      <c r="T41" s="335"/>
    </row>
    <row r="42" spans="1:20" ht="88.5" customHeight="1" thickBot="1">
      <c r="A42" s="24" t="s">
        <v>39</v>
      </c>
      <c r="B42" s="12" t="s">
        <v>7</v>
      </c>
      <c r="C42" s="323"/>
      <c r="D42" s="326"/>
      <c r="E42" s="320"/>
      <c r="F42" s="408"/>
      <c r="P42" s="49"/>
      <c r="Q42" s="41"/>
      <c r="R42" s="345"/>
      <c r="S42" s="334"/>
      <c r="T42" s="335"/>
    </row>
    <row r="43" spans="1:20" s="31" customFormat="1" ht="39" thickBot="1">
      <c r="A43" s="32" t="s">
        <v>40</v>
      </c>
      <c r="B43" s="28"/>
      <c r="C43" s="29">
        <f>C44+C47+C50+C55+C58</f>
        <v>61408.045199999993</v>
      </c>
      <c r="D43" s="36">
        <f>E43*E4</f>
        <v>10234.674199999999</v>
      </c>
      <c r="E43" s="102">
        <f>E44+E47+E50+E55+E58</f>
        <v>3.86</v>
      </c>
      <c r="F43" s="290">
        <f>C43</f>
        <v>61408.045199999993</v>
      </c>
      <c r="G43" s="123"/>
      <c r="H43" s="123"/>
      <c r="I43" s="119"/>
      <c r="J43" s="119"/>
      <c r="K43" s="119"/>
      <c r="L43" s="119"/>
      <c r="M43" s="119"/>
      <c r="N43" s="119"/>
      <c r="O43" s="119"/>
      <c r="P43" s="124"/>
      <c r="Q43" s="125"/>
      <c r="R43" s="45"/>
      <c r="S43" s="56"/>
      <c r="T43" s="46"/>
    </row>
    <row r="44" spans="1:20" ht="26.25" thickBot="1">
      <c r="A44" s="7" t="s">
        <v>41</v>
      </c>
      <c r="B44" s="6"/>
      <c r="C44" s="328">
        <f>E44*D4*6</f>
        <v>4295.3814000000002</v>
      </c>
      <c r="D44" s="329">
        <f>E44*E4</f>
        <v>715.89689999999996</v>
      </c>
      <c r="E44" s="318">
        <v>0.27</v>
      </c>
      <c r="F44" s="406"/>
      <c r="P44" s="48"/>
      <c r="Q44" s="57"/>
      <c r="R44" s="345"/>
      <c r="S44" s="335"/>
      <c r="T44" s="335"/>
    </row>
    <row r="45" spans="1:20" ht="15.75" thickBot="1">
      <c r="A45" s="24" t="s">
        <v>42</v>
      </c>
      <c r="B45" s="4" t="s">
        <v>7</v>
      </c>
      <c r="C45" s="322"/>
      <c r="D45" s="325"/>
      <c r="E45" s="319"/>
      <c r="F45" s="404"/>
      <c r="P45" s="49"/>
      <c r="Q45" s="58"/>
      <c r="R45" s="345"/>
      <c r="S45" s="335"/>
      <c r="T45" s="335"/>
    </row>
    <row r="46" spans="1:20" ht="52.5" customHeight="1" thickBot="1">
      <c r="A46" s="24" t="s">
        <v>43</v>
      </c>
      <c r="B46" s="4" t="s">
        <v>10</v>
      </c>
      <c r="C46" s="323"/>
      <c r="D46" s="326"/>
      <c r="E46" s="320"/>
      <c r="F46" s="405"/>
      <c r="H46" s="96"/>
      <c r="P46" s="49"/>
      <c r="Q46" s="58"/>
      <c r="R46" s="345"/>
      <c r="S46" s="335"/>
      <c r="T46" s="335"/>
    </row>
    <row r="47" spans="1:20" ht="39" thickBot="1">
      <c r="A47" s="7" t="s">
        <v>44</v>
      </c>
      <c r="B47" s="6"/>
      <c r="C47" s="321">
        <f>D47*6</f>
        <v>19090.583999999999</v>
      </c>
      <c r="D47" s="324">
        <f>E47*E4</f>
        <v>3181.7639999999997</v>
      </c>
      <c r="E47" s="327">
        <v>1.2</v>
      </c>
      <c r="F47" s="406"/>
      <c r="P47" s="48"/>
      <c r="Q47" s="57"/>
      <c r="R47" s="345"/>
      <c r="S47" s="334"/>
      <c r="T47" s="335"/>
    </row>
    <row r="48" spans="1:20" ht="66.75" customHeight="1" thickBot="1">
      <c r="A48" s="24" t="s">
        <v>45</v>
      </c>
      <c r="B48" s="12" t="s">
        <v>46</v>
      </c>
      <c r="C48" s="322"/>
      <c r="D48" s="325"/>
      <c r="E48" s="319"/>
      <c r="F48" s="404"/>
      <c r="P48" s="49"/>
      <c r="Q48" s="41"/>
      <c r="R48" s="345"/>
      <c r="S48" s="334"/>
      <c r="T48" s="335"/>
    </row>
    <row r="49" spans="1:20" ht="55.5" customHeight="1" thickBot="1">
      <c r="A49" s="24" t="s">
        <v>47</v>
      </c>
      <c r="B49" s="4" t="s">
        <v>48</v>
      </c>
      <c r="C49" s="323"/>
      <c r="D49" s="326"/>
      <c r="E49" s="320"/>
      <c r="F49" s="405"/>
      <c r="H49" s="96"/>
      <c r="P49" s="49"/>
      <c r="Q49" s="42"/>
      <c r="R49" s="345"/>
      <c r="S49" s="334"/>
      <c r="T49" s="335"/>
    </row>
    <row r="50" spans="1:20" ht="26.25" thickBot="1">
      <c r="A50" s="7" t="s">
        <v>49</v>
      </c>
      <c r="B50" s="6"/>
      <c r="C50" s="324">
        <f>D50*6</f>
        <v>14158.849799999998</v>
      </c>
      <c r="D50" s="324">
        <f>E50*E4</f>
        <v>2359.8082999999997</v>
      </c>
      <c r="E50" s="327">
        <v>0.89</v>
      </c>
      <c r="F50" s="406"/>
      <c r="P50" s="48"/>
      <c r="Q50" s="57"/>
      <c r="R50" s="334"/>
      <c r="S50" s="334"/>
      <c r="T50" s="335"/>
    </row>
    <row r="51" spans="1:20" ht="26.25" thickBot="1">
      <c r="A51" s="24" t="s">
        <v>50</v>
      </c>
      <c r="B51" s="12" t="s">
        <v>34</v>
      </c>
      <c r="C51" s="325"/>
      <c r="D51" s="325"/>
      <c r="E51" s="319"/>
      <c r="F51" s="404"/>
      <c r="P51" s="49"/>
      <c r="Q51" s="59"/>
      <c r="R51" s="334"/>
      <c r="S51" s="334"/>
      <c r="T51" s="335"/>
    </row>
    <row r="52" spans="1:20" ht="15.75" thickBot="1">
      <c r="A52" s="13" t="s">
        <v>51</v>
      </c>
      <c r="B52" s="12" t="s">
        <v>34</v>
      </c>
      <c r="C52" s="325"/>
      <c r="D52" s="325"/>
      <c r="E52" s="319"/>
      <c r="F52" s="404"/>
      <c r="P52" s="60"/>
      <c r="Q52" s="59"/>
      <c r="R52" s="334"/>
      <c r="S52" s="334"/>
      <c r="T52" s="335"/>
    </row>
    <row r="53" spans="1:20" ht="15.75" thickBot="1">
      <c r="A53" s="13" t="s">
        <v>52</v>
      </c>
      <c r="B53" s="12" t="s">
        <v>10</v>
      </c>
      <c r="C53" s="325"/>
      <c r="D53" s="325"/>
      <c r="E53" s="319"/>
      <c r="F53" s="404"/>
      <c r="P53" s="60"/>
      <c r="Q53" s="59"/>
      <c r="R53" s="334"/>
      <c r="S53" s="334"/>
      <c r="T53" s="335"/>
    </row>
    <row r="54" spans="1:20" ht="26.25" thickBot="1">
      <c r="A54" s="24" t="s">
        <v>53</v>
      </c>
      <c r="B54" s="4" t="s">
        <v>34</v>
      </c>
      <c r="C54" s="326"/>
      <c r="D54" s="326"/>
      <c r="E54" s="320"/>
      <c r="F54" s="405"/>
      <c r="H54" s="96"/>
      <c r="P54" s="49"/>
      <c r="Q54" s="58"/>
      <c r="R54" s="334"/>
      <c r="S54" s="334"/>
      <c r="T54" s="335"/>
    </row>
    <row r="55" spans="1:20" ht="26.25" thickBot="1">
      <c r="A55" s="7" t="s">
        <v>54</v>
      </c>
      <c r="B55" s="6"/>
      <c r="C55" s="324">
        <f>E55*E4*6</f>
        <v>3977.2049999999999</v>
      </c>
      <c r="D55" s="324">
        <f>E55*E4</f>
        <v>662.86749999999995</v>
      </c>
      <c r="E55" s="327">
        <v>0.25</v>
      </c>
      <c r="F55" s="406"/>
      <c r="P55" s="48"/>
      <c r="Q55" s="57"/>
      <c r="R55" s="334"/>
      <c r="S55" s="334"/>
      <c r="T55" s="335"/>
    </row>
    <row r="56" spans="1:20" ht="60.75" customHeight="1" thickBot="1">
      <c r="A56" s="24" t="s">
        <v>55</v>
      </c>
      <c r="B56" s="4" t="s">
        <v>31</v>
      </c>
      <c r="C56" s="325"/>
      <c r="D56" s="325"/>
      <c r="E56" s="319"/>
      <c r="F56" s="404"/>
      <c r="P56" s="49"/>
      <c r="Q56" s="42"/>
      <c r="R56" s="334"/>
      <c r="S56" s="334"/>
      <c r="T56" s="335"/>
    </row>
    <row r="57" spans="1:20" ht="39" thickBot="1">
      <c r="A57" s="24" t="s">
        <v>56</v>
      </c>
      <c r="B57" s="4" t="s">
        <v>7</v>
      </c>
      <c r="C57" s="325"/>
      <c r="D57" s="325"/>
      <c r="E57" s="319"/>
      <c r="F57" s="405"/>
      <c r="G57" s="96"/>
      <c r="H57" s="96"/>
      <c r="P57" s="49"/>
      <c r="Q57" s="42"/>
      <c r="R57" s="334"/>
      <c r="S57" s="334"/>
      <c r="T57" s="335"/>
    </row>
    <row r="58" spans="1:20" ht="27.75" customHeight="1" thickBot="1">
      <c r="A58" s="7" t="s">
        <v>118</v>
      </c>
      <c r="B58" s="89" t="s">
        <v>83</v>
      </c>
      <c r="C58" s="91">
        <f>E58*D4*6</f>
        <v>19886.024999999998</v>
      </c>
      <c r="D58" s="91">
        <f>E58*E4</f>
        <v>3314.3374999999996</v>
      </c>
      <c r="E58" s="104">
        <v>1.25</v>
      </c>
      <c r="F58" s="116"/>
      <c r="G58" s="96"/>
      <c r="P58" s="48"/>
      <c r="Q58" s="57"/>
      <c r="R58" s="87"/>
      <c r="S58" s="87"/>
      <c r="T58" s="88"/>
    </row>
    <row r="59" spans="1:20" s="31" customFormat="1" ht="36.75" customHeight="1" thickBot="1">
      <c r="A59" s="32" t="s">
        <v>60</v>
      </c>
      <c r="B59" s="90"/>
      <c r="C59" s="92">
        <f>C60+C66+C72+C77+C80</f>
        <v>97839.243000000002</v>
      </c>
      <c r="D59" s="92">
        <f>E59*E4</f>
        <v>16306.540499999999</v>
      </c>
      <c r="E59" s="105">
        <f>E60+E66+E72+E77+E80</f>
        <v>6.15</v>
      </c>
      <c r="F59" s="291">
        <f>C59</f>
        <v>97839.243000000002</v>
      </c>
      <c r="G59" s="123"/>
      <c r="H59" s="123"/>
      <c r="I59" s="119"/>
      <c r="J59" s="119"/>
      <c r="K59" s="119"/>
      <c r="L59" s="123"/>
      <c r="M59" s="119"/>
      <c r="N59" s="119"/>
      <c r="O59" s="119"/>
      <c r="P59" s="124"/>
      <c r="Q59" s="44"/>
      <c r="R59" s="61"/>
      <c r="S59" s="61"/>
      <c r="T59" s="62"/>
    </row>
    <row r="60" spans="1:20" ht="26.25" thickBot="1">
      <c r="A60" s="7" t="s">
        <v>61</v>
      </c>
      <c r="B60" s="12"/>
      <c r="C60" s="325">
        <f>E60*D4*6</f>
        <v>28317.699599999996</v>
      </c>
      <c r="D60" s="325">
        <f>E60*E4</f>
        <v>4719.6165999999994</v>
      </c>
      <c r="E60" s="319">
        <v>1.78</v>
      </c>
      <c r="F60" s="406"/>
      <c r="P60" s="48"/>
      <c r="Q60" s="41"/>
      <c r="R60" s="334"/>
      <c r="S60" s="334"/>
      <c r="T60" s="335"/>
    </row>
    <row r="61" spans="1:20" ht="63.75" customHeight="1">
      <c r="A61" s="83" t="s">
        <v>62</v>
      </c>
      <c r="B61" s="85" t="s">
        <v>63</v>
      </c>
      <c r="C61" s="325"/>
      <c r="D61" s="325"/>
      <c r="E61" s="319"/>
      <c r="F61" s="404"/>
      <c r="H61" s="96"/>
      <c r="P61" s="49"/>
      <c r="Q61" s="42"/>
      <c r="R61" s="334"/>
      <c r="S61" s="334"/>
      <c r="T61" s="335"/>
    </row>
    <row r="62" spans="1:20" ht="63.75" customHeight="1">
      <c r="A62" s="206" t="s">
        <v>123</v>
      </c>
      <c r="B62" s="147" t="s">
        <v>124</v>
      </c>
      <c r="C62" s="369"/>
      <c r="D62" s="325"/>
      <c r="E62" s="319"/>
      <c r="F62" s="404"/>
      <c r="H62" s="96"/>
      <c r="P62" s="205"/>
      <c r="Q62" s="42"/>
      <c r="R62" s="334"/>
      <c r="S62" s="334"/>
      <c r="T62" s="335"/>
    </row>
    <row r="63" spans="1:20" ht="42.75" customHeight="1">
      <c r="A63" s="364" t="s">
        <v>91</v>
      </c>
      <c r="B63" s="366" t="s">
        <v>7</v>
      </c>
      <c r="C63" s="369"/>
      <c r="D63" s="325"/>
      <c r="E63" s="319"/>
      <c r="F63" s="404"/>
      <c r="P63" s="49"/>
      <c r="Q63" s="41"/>
      <c r="R63" s="334"/>
      <c r="S63" s="334"/>
      <c r="T63" s="335"/>
    </row>
    <row r="64" spans="1:20" ht="15" hidden="1" customHeight="1">
      <c r="A64" s="365"/>
      <c r="B64" s="367"/>
      <c r="C64" s="369"/>
      <c r="D64" s="325"/>
      <c r="E64" s="319"/>
      <c r="F64" s="404"/>
      <c r="P64" s="49"/>
      <c r="Q64" s="41"/>
      <c r="R64" s="334"/>
      <c r="S64" s="334"/>
      <c r="T64" s="335"/>
    </row>
    <row r="65" spans="1:20" ht="26.25" thickBot="1">
      <c r="A65" s="84" t="s">
        <v>65</v>
      </c>
      <c r="B65" s="86" t="s">
        <v>10</v>
      </c>
      <c r="C65" s="370"/>
      <c r="D65" s="326"/>
      <c r="E65" s="320"/>
      <c r="F65" s="405"/>
      <c r="G65" s="96"/>
      <c r="H65" s="96"/>
      <c r="P65" s="49"/>
      <c r="Q65" s="41"/>
      <c r="R65" s="334"/>
      <c r="S65" s="334"/>
      <c r="T65" s="335"/>
    </row>
    <row r="66" spans="1:20" ht="71.25" customHeight="1" thickBot="1">
      <c r="A66" s="7" t="s">
        <v>66</v>
      </c>
      <c r="B66" s="12"/>
      <c r="C66" s="324">
        <f>E66*D4*6</f>
        <v>24976.847399999999</v>
      </c>
      <c r="D66" s="324">
        <f>E66*E4</f>
        <v>4162.8078999999998</v>
      </c>
      <c r="E66" s="327">
        <v>1.57</v>
      </c>
      <c r="F66" s="406"/>
      <c r="P66" s="48"/>
      <c r="Q66" s="41"/>
      <c r="R66" s="334"/>
      <c r="S66" s="334"/>
      <c r="T66" s="335"/>
    </row>
    <row r="67" spans="1:20" ht="26.25" thickBot="1">
      <c r="A67" s="24" t="s">
        <v>67</v>
      </c>
      <c r="B67" s="4" t="s">
        <v>10</v>
      </c>
      <c r="C67" s="325"/>
      <c r="D67" s="325"/>
      <c r="E67" s="319"/>
      <c r="F67" s="404"/>
      <c r="P67" s="49"/>
      <c r="Q67" s="42"/>
      <c r="R67" s="334"/>
      <c r="S67" s="334"/>
      <c r="T67" s="335"/>
    </row>
    <row r="68" spans="1:20" ht="26.25" thickBot="1">
      <c r="A68" s="24" t="s">
        <v>68</v>
      </c>
      <c r="B68" s="4" t="s">
        <v>10</v>
      </c>
      <c r="C68" s="325"/>
      <c r="D68" s="325"/>
      <c r="E68" s="319"/>
      <c r="F68" s="404"/>
      <c r="P68" s="49"/>
      <c r="Q68" s="42"/>
      <c r="R68" s="334"/>
      <c r="S68" s="334"/>
      <c r="T68" s="335"/>
    </row>
    <row r="69" spans="1:20" ht="26.25" thickBot="1">
      <c r="A69" s="24" t="s">
        <v>69</v>
      </c>
      <c r="B69" s="4" t="s">
        <v>10</v>
      </c>
      <c r="C69" s="325"/>
      <c r="D69" s="325"/>
      <c r="E69" s="319"/>
      <c r="F69" s="404"/>
      <c r="P69" s="49"/>
      <c r="Q69" s="42"/>
      <c r="R69" s="334"/>
      <c r="S69" s="334"/>
      <c r="T69" s="335"/>
    </row>
    <row r="70" spans="1:20" ht="38.25" customHeight="1" thickBot="1">
      <c r="A70" s="24" t="s">
        <v>70</v>
      </c>
      <c r="B70" s="4" t="s">
        <v>10</v>
      </c>
      <c r="C70" s="325"/>
      <c r="D70" s="325"/>
      <c r="E70" s="319"/>
      <c r="F70" s="404"/>
      <c r="P70" s="49"/>
      <c r="Q70" s="42"/>
      <c r="R70" s="334"/>
      <c r="S70" s="334"/>
      <c r="T70" s="335"/>
    </row>
    <row r="71" spans="1:20" ht="15.75" thickBot="1">
      <c r="A71" s="24" t="s">
        <v>71</v>
      </c>
      <c r="B71" s="4" t="s">
        <v>72</v>
      </c>
      <c r="C71" s="326"/>
      <c r="D71" s="326"/>
      <c r="E71" s="320"/>
      <c r="F71" s="405"/>
      <c r="G71" s="96"/>
      <c r="P71" s="49"/>
      <c r="Q71" s="42"/>
      <c r="R71" s="334"/>
      <c r="S71" s="334"/>
      <c r="T71" s="335"/>
    </row>
    <row r="72" spans="1:20" ht="15.75" thickBot="1">
      <c r="A72" s="7" t="s">
        <v>73</v>
      </c>
      <c r="B72" s="12"/>
      <c r="C72" s="324">
        <f>E72*D4*6</f>
        <v>9386.2037999999993</v>
      </c>
      <c r="D72" s="324">
        <f>E72*E4</f>
        <v>1564.3672999999999</v>
      </c>
      <c r="E72" s="327">
        <v>0.59</v>
      </c>
      <c r="F72" s="406"/>
      <c r="P72" s="48"/>
      <c r="Q72" s="41"/>
      <c r="R72" s="334"/>
      <c r="S72" s="334"/>
      <c r="T72" s="335"/>
    </row>
    <row r="73" spans="1:20" ht="15.75" thickBot="1">
      <c r="A73" s="24" t="s">
        <v>74</v>
      </c>
      <c r="B73" s="12" t="s">
        <v>75</v>
      </c>
      <c r="C73" s="325"/>
      <c r="D73" s="325"/>
      <c r="E73" s="319"/>
      <c r="F73" s="404"/>
      <c r="P73" s="49"/>
      <c r="Q73" s="41"/>
      <c r="R73" s="334"/>
      <c r="S73" s="334"/>
      <c r="T73" s="335"/>
    </row>
    <row r="74" spans="1:20" ht="15.75" thickBot="1">
      <c r="A74" s="24" t="s">
        <v>76</v>
      </c>
      <c r="B74" s="12" t="s">
        <v>10</v>
      </c>
      <c r="C74" s="325"/>
      <c r="D74" s="325"/>
      <c r="E74" s="319"/>
      <c r="F74" s="404"/>
      <c r="P74" s="49"/>
      <c r="Q74" s="41"/>
      <c r="R74" s="334"/>
      <c r="S74" s="334"/>
      <c r="T74" s="335"/>
    </row>
    <row r="75" spans="1:20" ht="35.25" customHeight="1">
      <c r="A75" s="346" t="s">
        <v>77</v>
      </c>
      <c r="B75" s="355" t="s">
        <v>72</v>
      </c>
      <c r="C75" s="325"/>
      <c r="D75" s="325"/>
      <c r="E75" s="319"/>
      <c r="F75" s="404"/>
      <c r="P75" s="351"/>
      <c r="Q75" s="49"/>
      <c r="R75" s="334"/>
      <c r="S75" s="334"/>
      <c r="T75" s="335"/>
    </row>
    <row r="76" spans="1:20" ht="10.5" customHeight="1" thickBot="1">
      <c r="A76" s="347"/>
      <c r="B76" s="409"/>
      <c r="C76" s="326"/>
      <c r="D76" s="326"/>
      <c r="E76" s="320"/>
      <c r="F76" s="405"/>
      <c r="G76" s="96"/>
      <c r="P76" s="351"/>
      <c r="Q76" s="41"/>
      <c r="R76" s="334"/>
      <c r="S76" s="334"/>
      <c r="T76" s="335"/>
    </row>
    <row r="77" spans="1:20" ht="15.75" thickBot="1">
      <c r="A77" s="7" t="s">
        <v>78</v>
      </c>
      <c r="B77" s="6"/>
      <c r="C77" s="321">
        <f>E77*D4*6</f>
        <v>25454.112000000001</v>
      </c>
      <c r="D77" s="324">
        <f>E77*E4</f>
        <v>4242.3519999999999</v>
      </c>
      <c r="E77" s="327">
        <v>1.6</v>
      </c>
      <c r="F77" s="406"/>
      <c r="P77" s="48"/>
      <c r="Q77" s="57"/>
      <c r="R77" s="345"/>
      <c r="S77" s="334"/>
      <c r="T77" s="335"/>
    </row>
    <row r="78" spans="1:20" ht="26.25" thickBot="1">
      <c r="A78" s="24" t="s">
        <v>79</v>
      </c>
      <c r="B78" s="4" t="s">
        <v>80</v>
      </c>
      <c r="C78" s="322"/>
      <c r="D78" s="325"/>
      <c r="E78" s="319"/>
      <c r="F78" s="404"/>
      <c r="P78" s="49"/>
      <c r="Q78" s="42"/>
      <c r="R78" s="345"/>
      <c r="S78" s="334"/>
      <c r="T78" s="335"/>
    </row>
    <row r="79" spans="1:20" ht="73.5" customHeight="1" thickBot="1">
      <c r="A79" s="24" t="s">
        <v>81</v>
      </c>
      <c r="B79" s="4" t="s">
        <v>10</v>
      </c>
      <c r="C79" s="323"/>
      <c r="D79" s="326"/>
      <c r="E79" s="320"/>
      <c r="F79" s="405"/>
      <c r="G79" s="96"/>
      <c r="P79" s="49"/>
      <c r="Q79" s="42"/>
      <c r="R79" s="345"/>
      <c r="S79" s="334"/>
      <c r="T79" s="335"/>
    </row>
    <row r="80" spans="1:20" ht="68.25" customHeight="1" thickBot="1">
      <c r="A80" s="7" t="s">
        <v>82</v>
      </c>
      <c r="B80" s="4" t="s">
        <v>83</v>
      </c>
      <c r="C80" s="25">
        <f>E80*D4*6</f>
        <v>9704.3801999999996</v>
      </c>
      <c r="D80" s="25">
        <f>E80*E4</f>
        <v>1617.3966999999998</v>
      </c>
      <c r="E80" s="103">
        <v>0.61</v>
      </c>
      <c r="F80" s="116"/>
      <c r="P80" s="48"/>
      <c r="Q80" s="42"/>
      <c r="R80" s="53"/>
      <c r="S80" s="53"/>
      <c r="T80" s="54"/>
    </row>
    <row r="81" spans="1:20" s="31" customFormat="1" ht="27" customHeight="1" thickBot="1">
      <c r="A81" s="27" t="s">
        <v>84</v>
      </c>
      <c r="B81" s="35"/>
      <c r="C81" s="34">
        <v>0</v>
      </c>
      <c r="D81" s="34">
        <v>0</v>
      </c>
      <c r="E81" s="106">
        <v>0</v>
      </c>
      <c r="F81" s="117"/>
      <c r="G81" s="120"/>
      <c r="H81" s="120"/>
      <c r="I81" s="120"/>
      <c r="J81" s="120"/>
      <c r="K81" s="120"/>
      <c r="L81" s="120"/>
      <c r="M81" s="120"/>
      <c r="N81" s="120"/>
      <c r="O81" s="120"/>
      <c r="P81" s="121"/>
      <c r="Q81" s="122"/>
      <c r="R81" s="61"/>
      <c r="S81" s="61"/>
      <c r="T81" s="62"/>
    </row>
    <row r="82" spans="1:20" ht="29.25" customHeight="1" thickBot="1">
      <c r="A82" s="15" t="s">
        <v>85</v>
      </c>
      <c r="B82" s="154" t="s">
        <v>46</v>
      </c>
      <c r="C82" s="115">
        <v>0</v>
      </c>
      <c r="D82" s="115">
        <v>0</v>
      </c>
      <c r="E82" s="66">
        <v>0</v>
      </c>
      <c r="F82" s="116"/>
      <c r="P82" s="64"/>
      <c r="Q82" s="41"/>
      <c r="R82" s="65"/>
      <c r="S82" s="65"/>
      <c r="T82" s="66"/>
    </row>
    <row r="83" spans="1:20" ht="45.75" customHeight="1" thickBot="1">
      <c r="A83" s="264" t="s">
        <v>127</v>
      </c>
      <c r="B83" s="266"/>
      <c r="C83" s="199">
        <v>3341.1</v>
      </c>
      <c r="D83" s="199"/>
      <c r="E83" s="199"/>
      <c r="F83" s="292">
        <v>3341.1</v>
      </c>
      <c r="P83" s="64"/>
      <c r="Q83" s="41"/>
      <c r="R83" s="65"/>
      <c r="S83" s="65"/>
      <c r="T83" s="66"/>
    </row>
    <row r="84" spans="1:20" ht="44.25" customHeight="1">
      <c r="A84" s="275" t="s">
        <v>129</v>
      </c>
      <c r="B84" s="266"/>
      <c r="C84" s="199">
        <v>796.86</v>
      </c>
      <c r="D84" s="199"/>
      <c r="E84" s="276"/>
      <c r="F84" s="292">
        <v>796.86</v>
      </c>
      <c r="P84" s="64"/>
      <c r="Q84" s="41"/>
      <c r="R84" s="65"/>
      <c r="S84" s="65"/>
      <c r="T84" s="66"/>
    </row>
    <row r="85" spans="1:20" ht="29.25" customHeight="1">
      <c r="A85" s="113" t="s">
        <v>86</v>
      </c>
      <c r="B85" s="114"/>
      <c r="C85" s="115">
        <f>C81+C59+C43+C7+C83+C84</f>
        <v>195361.97639999999</v>
      </c>
      <c r="D85" s="65">
        <f>D81+D59+D43+D7</f>
        <v>31870.669399999995</v>
      </c>
      <c r="E85" s="265">
        <f>E81+E59+E43+E7</f>
        <v>12.02</v>
      </c>
      <c r="F85" s="204">
        <f>F7+F43+F59+F83+F84</f>
        <v>195361.97639999999</v>
      </c>
      <c r="G85" s="96"/>
      <c r="P85" s="67"/>
      <c r="Q85" s="68"/>
      <c r="R85" s="65"/>
      <c r="S85" s="65"/>
      <c r="T85" s="66"/>
    </row>
    <row r="86" spans="1:20" ht="17.25">
      <c r="A86" s="375" t="s">
        <v>132</v>
      </c>
      <c r="B86" s="357"/>
      <c r="C86" s="357"/>
      <c r="D86" s="357"/>
      <c r="E86" s="357"/>
      <c r="F86" s="261">
        <v>114986.83</v>
      </c>
      <c r="G86" s="111"/>
    </row>
    <row r="87" spans="1:20" ht="17.25">
      <c r="A87" s="375" t="s">
        <v>133</v>
      </c>
      <c r="B87" s="357"/>
      <c r="C87" s="357"/>
      <c r="D87" s="357"/>
      <c r="E87" s="357"/>
      <c r="F87" s="282">
        <f>F85+F86-F88</f>
        <v>217347.5564</v>
      </c>
      <c r="G87" s="111"/>
    </row>
    <row r="88" spans="1:20" ht="17.25">
      <c r="A88" s="375" t="s">
        <v>134</v>
      </c>
      <c r="B88" s="357"/>
      <c r="C88" s="357"/>
      <c r="D88" s="357"/>
      <c r="E88" s="357"/>
      <c r="F88" s="261">
        <v>93001.25</v>
      </c>
      <c r="G88" s="112"/>
    </row>
    <row r="90" spans="1:20">
      <c r="A90" s="136" t="s">
        <v>121</v>
      </c>
    </row>
    <row r="91" spans="1:20">
      <c r="A91" s="136"/>
      <c r="C91" s="96"/>
    </row>
    <row r="92" spans="1:20">
      <c r="A92" s="136" t="s">
        <v>122</v>
      </c>
    </row>
  </sheetData>
  <mergeCells count="128">
    <mergeCell ref="A88:E88"/>
    <mergeCell ref="F8:F12"/>
    <mergeCell ref="F13:F18"/>
    <mergeCell ref="F19:F24"/>
    <mergeCell ref="F25:F28"/>
    <mergeCell ref="F29:F34"/>
    <mergeCell ref="F35:F37"/>
    <mergeCell ref="F39:F40"/>
    <mergeCell ref="F41:F42"/>
    <mergeCell ref="F44:F46"/>
    <mergeCell ref="F47:F49"/>
    <mergeCell ref="F50:F54"/>
    <mergeCell ref="F55:F57"/>
    <mergeCell ref="F60:F65"/>
    <mergeCell ref="F66:F71"/>
    <mergeCell ref="F72:F76"/>
    <mergeCell ref="F77:F79"/>
    <mergeCell ref="B75:B76"/>
    <mergeCell ref="C55:C57"/>
    <mergeCell ref="D55:D57"/>
    <mergeCell ref="E55:E57"/>
    <mergeCell ref="C66:C71"/>
    <mergeCell ref="D66:D71"/>
    <mergeCell ref="E66:E71"/>
    <mergeCell ref="R66:R71"/>
    <mergeCell ref="S66:S71"/>
    <mergeCell ref="T66:T71"/>
    <mergeCell ref="A86:E86"/>
    <mergeCell ref="A87:E87"/>
    <mergeCell ref="S77:S79"/>
    <mergeCell ref="T77:T79"/>
    <mergeCell ref="A75:A76"/>
    <mergeCell ref="P75:P76"/>
    <mergeCell ref="C77:C79"/>
    <mergeCell ref="D77:D79"/>
    <mergeCell ref="E77:E79"/>
    <mergeCell ref="R77:R79"/>
    <mergeCell ref="C72:C76"/>
    <mergeCell ref="D72:D76"/>
    <mergeCell ref="E72:E76"/>
    <mergeCell ref="R72:R76"/>
    <mergeCell ref="S72:S76"/>
    <mergeCell ref="T72:T76"/>
    <mergeCell ref="C60:C65"/>
    <mergeCell ref="D60:D65"/>
    <mergeCell ref="E60:E65"/>
    <mergeCell ref="R60:R65"/>
    <mergeCell ref="S60:S65"/>
    <mergeCell ref="T60:T65"/>
    <mergeCell ref="D50:D54"/>
    <mergeCell ref="E50:E54"/>
    <mergeCell ref="R50:R54"/>
    <mergeCell ref="S50:S54"/>
    <mergeCell ref="T50:T54"/>
    <mergeCell ref="C50:C54"/>
    <mergeCell ref="R55:R57"/>
    <mergeCell ref="S55:S57"/>
    <mergeCell ref="T55:T57"/>
    <mergeCell ref="C47:C49"/>
    <mergeCell ref="D47:D49"/>
    <mergeCell ref="E47:E49"/>
    <mergeCell ref="R47:R49"/>
    <mergeCell ref="S47:S49"/>
    <mergeCell ref="T47:T49"/>
    <mergeCell ref="C44:C46"/>
    <mergeCell ref="D44:D46"/>
    <mergeCell ref="E44:E46"/>
    <mergeCell ref="R44:R46"/>
    <mergeCell ref="S44:S46"/>
    <mergeCell ref="T44:T46"/>
    <mergeCell ref="C41:C42"/>
    <mergeCell ref="D41:D42"/>
    <mergeCell ref="E41:E42"/>
    <mergeCell ref="R41:R42"/>
    <mergeCell ref="S41:S42"/>
    <mergeCell ref="T41:T42"/>
    <mergeCell ref="C39:C40"/>
    <mergeCell ref="D39:D40"/>
    <mergeCell ref="E39:E40"/>
    <mergeCell ref="R39:R40"/>
    <mergeCell ref="S39:S40"/>
    <mergeCell ref="T39:T40"/>
    <mergeCell ref="C35:C37"/>
    <mergeCell ref="D35:D37"/>
    <mergeCell ref="E35:E37"/>
    <mergeCell ref="R35:R37"/>
    <mergeCell ref="S35:S37"/>
    <mergeCell ref="T35:T37"/>
    <mergeCell ref="E16:E18"/>
    <mergeCell ref="R16:R18"/>
    <mergeCell ref="S16:S18"/>
    <mergeCell ref="T16:T18"/>
    <mergeCell ref="C29:C34"/>
    <mergeCell ref="D29:D34"/>
    <mergeCell ref="E29:E34"/>
    <mergeCell ref="R29:R34"/>
    <mergeCell ref="S29:S34"/>
    <mergeCell ref="T29:T34"/>
    <mergeCell ref="C25:C28"/>
    <mergeCell ref="D25:D28"/>
    <mergeCell ref="E25:E28"/>
    <mergeCell ref="R25:R28"/>
    <mergeCell ref="S25:S28"/>
    <mergeCell ref="T25:T28"/>
    <mergeCell ref="A63:A64"/>
    <mergeCell ref="B63:B64"/>
    <mergeCell ref="C13:C15"/>
    <mergeCell ref="D13:D15"/>
    <mergeCell ref="E13:E15"/>
    <mergeCell ref="R13:R15"/>
    <mergeCell ref="S13:S15"/>
    <mergeCell ref="T13:T15"/>
    <mergeCell ref="A2:E2"/>
    <mergeCell ref="P2:T2"/>
    <mergeCell ref="C8:C12"/>
    <mergeCell ref="D8:D12"/>
    <mergeCell ref="E8:E12"/>
    <mergeCell ref="R8:R12"/>
    <mergeCell ref="S8:S12"/>
    <mergeCell ref="T8:T12"/>
    <mergeCell ref="C19:C24"/>
    <mergeCell ref="D19:D24"/>
    <mergeCell ref="E19:E24"/>
    <mergeCell ref="R19:R24"/>
    <mergeCell ref="S19:S24"/>
    <mergeCell ref="T19:T24"/>
    <mergeCell ref="C16:C18"/>
    <mergeCell ref="D16:D18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95"/>
  <sheetViews>
    <sheetView topLeftCell="A80" workbookViewId="0">
      <selection sqref="A1:F95"/>
    </sheetView>
  </sheetViews>
  <sheetFormatPr defaultRowHeight="15"/>
  <cols>
    <col min="1" max="1" width="76.85546875" style="1" customWidth="1"/>
    <col min="2" max="2" width="17.140625" style="69" customWidth="1"/>
    <col min="3" max="3" width="10.5703125" style="1" customWidth="1"/>
    <col min="4" max="5" width="10.7109375" style="1" customWidth="1"/>
    <col min="6" max="6" width="14.5703125" style="1" customWidth="1"/>
    <col min="7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107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1230.3</v>
      </c>
      <c r="E5" s="23">
        <v>1230.3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17" t="s">
        <v>2</v>
      </c>
      <c r="F6" s="128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101">
        <v>5</v>
      </c>
      <c r="F7" s="110">
        <v>6</v>
      </c>
      <c r="P7" s="41"/>
      <c r="Q7" s="42"/>
      <c r="R7" s="42"/>
      <c r="S7" s="42"/>
      <c r="T7" s="42"/>
      <c r="U7" s="38"/>
    </row>
    <row r="8" spans="1:21" s="31" customFormat="1" ht="100.5" customHeight="1" thickBot="1">
      <c r="A8" s="27" t="s">
        <v>3</v>
      </c>
      <c r="B8" s="28"/>
      <c r="C8" s="29">
        <f>C9+C14+C17+C20+C26+C30+C36+C39+C40+C42</f>
        <v>14837.417999999998</v>
      </c>
      <c r="D8" s="29">
        <f>E8*E5</f>
        <v>2472.9029999999998</v>
      </c>
      <c r="E8" s="102">
        <f>E9+E14+E17+E20+E26+E30+E36+E39+E40+E42</f>
        <v>2.0099999999999998</v>
      </c>
      <c r="F8" s="213">
        <f>C8</f>
        <v>14837.417999999998</v>
      </c>
      <c r="G8" s="97"/>
      <c r="H8" s="97"/>
      <c r="P8" s="43"/>
      <c r="Q8" s="44"/>
      <c r="R8" s="45"/>
      <c r="S8" s="45"/>
      <c r="T8" s="46"/>
      <c r="U8" s="47"/>
    </row>
    <row r="9" spans="1:21" ht="38.25" customHeight="1" thickBot="1">
      <c r="A9" s="7" t="s">
        <v>4</v>
      </c>
      <c r="B9" s="4"/>
      <c r="C9" s="336">
        <f>E9*E5*6</f>
        <v>442.90800000000002</v>
      </c>
      <c r="D9" s="339">
        <f>E9*E5</f>
        <v>73.817999999999998</v>
      </c>
      <c r="E9" s="342">
        <v>0.06</v>
      </c>
      <c r="F9" s="315"/>
      <c r="P9" s="48"/>
      <c r="Q9" s="42"/>
      <c r="R9" s="331"/>
      <c r="S9" s="332"/>
      <c r="T9" s="333"/>
    </row>
    <row r="10" spans="1:21" ht="33.75" customHeight="1" thickBot="1">
      <c r="A10" s="24" t="s">
        <v>5</v>
      </c>
      <c r="B10" s="4"/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31.5" customHeight="1" thickBot="1">
      <c r="A11" s="24" t="s">
        <v>6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48.75" customHeight="1" thickBot="1">
      <c r="A12" s="24" t="s">
        <v>8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44.25" customHeight="1" thickBot="1">
      <c r="A13" s="24" t="s">
        <v>9</v>
      </c>
      <c r="B13" s="4" t="s">
        <v>10</v>
      </c>
      <c r="C13" s="338"/>
      <c r="D13" s="341"/>
      <c r="E13" s="344"/>
      <c r="F13" s="317"/>
      <c r="P13" s="49"/>
      <c r="Q13" s="42"/>
      <c r="R13" s="331"/>
      <c r="S13" s="332"/>
      <c r="T13" s="333"/>
    </row>
    <row r="14" spans="1:21" ht="36.75" customHeight="1" thickBot="1">
      <c r="A14" s="7" t="s">
        <v>11</v>
      </c>
      <c r="B14" s="4"/>
      <c r="C14" s="324">
        <f>E14*E5*6</f>
        <v>590.54399999999998</v>
      </c>
      <c r="D14" s="324">
        <f>E14*E5</f>
        <v>98.423999999999992</v>
      </c>
      <c r="E14" s="327">
        <v>0.08</v>
      </c>
      <c r="F14" s="108"/>
      <c r="P14" s="48"/>
      <c r="Q14" s="42"/>
      <c r="R14" s="334"/>
      <c r="S14" s="334"/>
      <c r="T14" s="335"/>
    </row>
    <row r="15" spans="1:21" ht="140.25" customHeight="1" thickBot="1">
      <c r="A15" s="24" t="s">
        <v>12</v>
      </c>
      <c r="B15" s="4" t="s">
        <v>7</v>
      </c>
      <c r="C15" s="325"/>
      <c r="D15" s="325"/>
      <c r="E15" s="319"/>
      <c r="F15" s="315"/>
      <c r="P15" s="49"/>
      <c r="Q15" s="42"/>
      <c r="R15" s="334"/>
      <c r="S15" s="334"/>
      <c r="T15" s="335"/>
    </row>
    <row r="16" spans="1:21" ht="63.75" customHeight="1" thickBot="1">
      <c r="A16" s="24" t="s">
        <v>13</v>
      </c>
      <c r="B16" s="4" t="s">
        <v>10</v>
      </c>
      <c r="C16" s="326"/>
      <c r="D16" s="326"/>
      <c r="E16" s="320"/>
      <c r="F16" s="317"/>
      <c r="P16" s="49"/>
      <c r="Q16" s="42"/>
      <c r="R16" s="334"/>
      <c r="S16" s="334"/>
      <c r="T16" s="335"/>
    </row>
    <row r="17" spans="1:20" ht="53.25" customHeight="1" thickBot="1">
      <c r="A17" s="7" t="s">
        <v>14</v>
      </c>
      <c r="B17" s="4"/>
      <c r="C17" s="321">
        <f>E17*E5*6</f>
        <v>147.636</v>
      </c>
      <c r="D17" s="324">
        <f>E17*E5</f>
        <v>24.605999999999998</v>
      </c>
      <c r="E17" s="327">
        <v>0.02</v>
      </c>
      <c r="F17" s="315"/>
      <c r="P17" s="48"/>
      <c r="Q17" s="42"/>
      <c r="R17" s="345"/>
      <c r="S17" s="334"/>
      <c r="T17" s="335"/>
    </row>
    <row r="18" spans="1:20" ht="114.75" customHeight="1" thickBot="1">
      <c r="A18" s="24" t="s">
        <v>15</v>
      </c>
      <c r="B18" s="9" t="s">
        <v>7</v>
      </c>
      <c r="C18" s="322"/>
      <c r="D18" s="325"/>
      <c r="E18" s="319"/>
      <c r="F18" s="316"/>
      <c r="P18" s="49"/>
      <c r="Q18" s="50"/>
      <c r="R18" s="345"/>
      <c r="S18" s="334"/>
      <c r="T18" s="335"/>
    </row>
    <row r="19" spans="1:20" ht="56.25" customHeight="1" thickBot="1">
      <c r="A19" s="24" t="s">
        <v>16</v>
      </c>
      <c r="B19" s="9" t="s">
        <v>10</v>
      </c>
      <c r="C19" s="323"/>
      <c r="D19" s="326"/>
      <c r="E19" s="320"/>
      <c r="F19" s="317"/>
      <c r="P19" s="49"/>
      <c r="Q19" s="50"/>
      <c r="R19" s="345"/>
      <c r="S19" s="334"/>
      <c r="T19" s="335"/>
    </row>
    <row r="20" spans="1:20" ht="33.75" customHeight="1" thickBot="1">
      <c r="A20" s="7" t="s">
        <v>17</v>
      </c>
      <c r="B20" s="4"/>
      <c r="C20" s="324">
        <f>E20*E5*6</f>
        <v>10408.337999999998</v>
      </c>
      <c r="D20" s="324">
        <f>E20*E5</f>
        <v>1734.7229999999997</v>
      </c>
      <c r="E20" s="327">
        <v>1.41</v>
      </c>
      <c r="F20" s="108"/>
      <c r="P20" s="48"/>
      <c r="Q20" s="42"/>
      <c r="R20" s="334"/>
      <c r="S20" s="334"/>
      <c r="T20" s="335"/>
    </row>
    <row r="21" spans="1:20" ht="39.75" customHeight="1" thickBot="1">
      <c r="A21" s="10" t="s">
        <v>18</v>
      </c>
      <c r="B21" s="9" t="s">
        <v>7</v>
      </c>
      <c r="C21" s="325"/>
      <c r="D21" s="325"/>
      <c r="E21" s="319"/>
      <c r="F21" s="315"/>
      <c r="P21" s="51"/>
      <c r="Q21" s="50"/>
      <c r="R21" s="334"/>
      <c r="S21" s="334"/>
      <c r="T21" s="335"/>
    </row>
    <row r="22" spans="1:20" ht="74.25" customHeight="1" thickBot="1">
      <c r="A22" s="37" t="s">
        <v>19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39" customHeight="1" thickBot="1">
      <c r="A23" s="10" t="s">
        <v>20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41.25" customHeight="1" thickBot="1">
      <c r="A24" s="10" t="s">
        <v>21</v>
      </c>
      <c r="B24" s="9" t="s">
        <v>10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67.5" customHeight="1" thickBot="1">
      <c r="A25" s="10" t="s">
        <v>22</v>
      </c>
      <c r="B25" s="9" t="s">
        <v>10</v>
      </c>
      <c r="C25" s="326"/>
      <c r="D25" s="326"/>
      <c r="E25" s="320"/>
      <c r="F25" s="317"/>
      <c r="P25" s="51"/>
      <c r="Q25" s="50"/>
      <c r="R25" s="334"/>
      <c r="S25" s="334"/>
      <c r="T25" s="335"/>
    </row>
    <row r="26" spans="1:20" ht="48" customHeight="1" thickBot="1">
      <c r="A26" s="7" t="s">
        <v>23</v>
      </c>
      <c r="B26" s="4"/>
      <c r="C26" s="324">
        <f>E26*E5*6</f>
        <v>590.54399999999998</v>
      </c>
      <c r="D26" s="324">
        <f>E26*E5</f>
        <v>98.423999999999992</v>
      </c>
      <c r="E26" s="327">
        <v>0.08</v>
      </c>
      <c r="F26" s="315"/>
      <c r="P26" s="48"/>
      <c r="Q26" s="42"/>
      <c r="R26" s="334"/>
      <c r="S26" s="334"/>
      <c r="T26" s="335"/>
    </row>
    <row r="27" spans="1:20" ht="49.5" customHeight="1" thickBot="1">
      <c r="A27" s="10" t="s">
        <v>24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61.5" customHeight="1" thickBot="1">
      <c r="A28" s="10" t="s">
        <v>25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54.75" customHeight="1" thickBot="1">
      <c r="A29" s="10" t="s">
        <v>16</v>
      </c>
      <c r="B29" s="9" t="s">
        <v>10</v>
      </c>
      <c r="C29" s="326"/>
      <c r="D29" s="326"/>
      <c r="E29" s="320"/>
      <c r="F29" s="317"/>
      <c r="P29" s="51"/>
      <c r="Q29" s="50"/>
      <c r="R29" s="334"/>
      <c r="S29" s="334"/>
      <c r="T29" s="335"/>
    </row>
    <row r="30" spans="1:20" ht="48" customHeight="1" thickBot="1">
      <c r="A30" s="7" t="s">
        <v>26</v>
      </c>
      <c r="B30" s="4"/>
      <c r="C30" s="321">
        <f>E30*E5*6</f>
        <v>2214.54</v>
      </c>
      <c r="D30" s="324">
        <f>E30*E5</f>
        <v>369.09</v>
      </c>
      <c r="E30" s="327">
        <v>0.3</v>
      </c>
      <c r="F30" s="108"/>
      <c r="P30" s="48"/>
      <c r="Q30" s="42"/>
      <c r="R30" s="345"/>
      <c r="S30" s="334"/>
      <c r="T30" s="335"/>
    </row>
    <row r="31" spans="1:20" ht="49.5" customHeight="1" thickBot="1">
      <c r="A31" s="24" t="s">
        <v>27</v>
      </c>
      <c r="B31" s="9" t="s">
        <v>7</v>
      </c>
      <c r="C31" s="322"/>
      <c r="D31" s="325"/>
      <c r="E31" s="319"/>
      <c r="F31" s="315"/>
      <c r="P31" s="49"/>
      <c r="Q31" s="52"/>
      <c r="R31" s="345"/>
      <c r="S31" s="334"/>
      <c r="T31" s="335"/>
    </row>
    <row r="32" spans="1:20" ht="53.25" customHeight="1" thickBot="1">
      <c r="A32" s="24" t="s">
        <v>28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3.25" customHeight="1" thickBot="1">
      <c r="A33" s="24" t="s">
        <v>29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55.5" customHeight="1" thickBot="1">
      <c r="A34" s="24" t="s">
        <v>30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59.25" customHeight="1" thickBot="1">
      <c r="A35" s="24" t="s">
        <v>16</v>
      </c>
      <c r="B35" s="4" t="s">
        <v>10</v>
      </c>
      <c r="C35" s="323"/>
      <c r="D35" s="326"/>
      <c r="E35" s="320"/>
      <c r="F35" s="317"/>
      <c r="P35" s="49"/>
      <c r="Q35" s="52"/>
      <c r="R35" s="345"/>
      <c r="S35" s="334"/>
      <c r="T35" s="335"/>
    </row>
    <row r="36" spans="1:20" ht="54" customHeight="1" thickBot="1">
      <c r="A36" s="7" t="s">
        <v>32</v>
      </c>
      <c r="B36" s="4"/>
      <c r="C36" s="321">
        <f>E36*E5*6</f>
        <v>147.636</v>
      </c>
      <c r="D36" s="324">
        <f>E36*E5</f>
        <v>24.605999999999998</v>
      </c>
      <c r="E36" s="327">
        <v>0.02</v>
      </c>
      <c r="F36" s="315"/>
      <c r="P36" s="48"/>
      <c r="Q36" s="42"/>
      <c r="R36" s="345"/>
      <c r="S36" s="334"/>
      <c r="T36" s="335"/>
    </row>
    <row r="37" spans="1:20" ht="78" customHeight="1" thickBot="1">
      <c r="A37" s="24" t="s">
        <v>33</v>
      </c>
      <c r="B37" s="9" t="s">
        <v>34</v>
      </c>
      <c r="C37" s="322"/>
      <c r="D37" s="325"/>
      <c r="E37" s="319"/>
      <c r="F37" s="316"/>
      <c r="P37" s="49"/>
      <c r="Q37" s="52"/>
      <c r="R37" s="345"/>
      <c r="S37" s="334"/>
      <c r="T37" s="335"/>
    </row>
    <row r="38" spans="1:20" ht="58.5" customHeight="1" thickBot="1">
      <c r="A38" s="24" t="s">
        <v>16</v>
      </c>
      <c r="B38" s="4" t="s">
        <v>10</v>
      </c>
      <c r="C38" s="323"/>
      <c r="D38" s="326"/>
      <c r="E38" s="320"/>
      <c r="F38" s="317"/>
      <c r="P38" s="49"/>
      <c r="Q38" s="52"/>
      <c r="R38" s="345"/>
      <c r="S38" s="334"/>
      <c r="T38" s="335"/>
    </row>
    <row r="39" spans="1:20" ht="88.5" customHeight="1" thickBot="1">
      <c r="A39" s="7" t="s">
        <v>35</v>
      </c>
      <c r="B39" s="4" t="s">
        <v>34</v>
      </c>
      <c r="C39" s="25">
        <f>E39*E5*6</f>
        <v>73.817999999999998</v>
      </c>
      <c r="D39" s="25">
        <f>E39*E5</f>
        <v>12.302999999999999</v>
      </c>
      <c r="E39" s="103">
        <v>0.01</v>
      </c>
      <c r="F39" s="108"/>
      <c r="P39" s="48"/>
      <c r="Q39" s="42"/>
      <c r="R39" s="53"/>
      <c r="S39" s="53"/>
      <c r="T39" s="54"/>
    </row>
    <row r="40" spans="1:20" ht="60.75" customHeight="1" thickBot="1">
      <c r="A40" s="7" t="s">
        <v>36</v>
      </c>
      <c r="B40" s="4"/>
      <c r="C40" s="328">
        <f>E40*E5*6</f>
        <v>147.636</v>
      </c>
      <c r="D40" s="329">
        <f>E40*E5</f>
        <v>24.605999999999998</v>
      </c>
      <c r="E40" s="318">
        <v>0.02</v>
      </c>
      <c r="F40" s="108"/>
      <c r="P40" s="48"/>
      <c r="Q40" s="42"/>
      <c r="R40" s="345"/>
      <c r="S40" s="334"/>
      <c r="T40" s="335"/>
    </row>
    <row r="41" spans="1:20" ht="72" customHeight="1" thickBot="1">
      <c r="A41" s="24" t="s">
        <v>37</v>
      </c>
      <c r="B41" s="4" t="s">
        <v>34</v>
      </c>
      <c r="C41" s="323"/>
      <c r="D41" s="326"/>
      <c r="E41" s="320"/>
      <c r="F41" s="108"/>
      <c r="P41" s="49"/>
      <c r="Q41" s="42"/>
      <c r="R41" s="345"/>
      <c r="S41" s="334"/>
      <c r="T41" s="335"/>
    </row>
    <row r="42" spans="1:20" ht="48.75" customHeight="1" thickBot="1">
      <c r="A42" s="7" t="s">
        <v>38</v>
      </c>
      <c r="B42" s="12"/>
      <c r="C42" s="321">
        <f>E42*E5*6</f>
        <v>73.817999999999998</v>
      </c>
      <c r="D42" s="324">
        <f>E42*E5</f>
        <v>12.302999999999999</v>
      </c>
      <c r="E42" s="327">
        <v>0.01</v>
      </c>
      <c r="F42" s="315"/>
      <c r="P42" s="48"/>
      <c r="Q42" s="41"/>
      <c r="R42" s="345"/>
      <c r="S42" s="334"/>
      <c r="T42" s="335"/>
    </row>
    <row r="43" spans="1:20" ht="107.25" customHeight="1" thickBot="1">
      <c r="A43" s="24" t="s">
        <v>39</v>
      </c>
      <c r="B43" s="12" t="s">
        <v>7</v>
      </c>
      <c r="C43" s="323"/>
      <c r="D43" s="326"/>
      <c r="E43" s="320"/>
      <c r="F43" s="317"/>
      <c r="P43" s="49"/>
      <c r="Q43" s="41"/>
      <c r="R43" s="345"/>
      <c r="S43" s="334"/>
      <c r="T43" s="335"/>
    </row>
    <row r="44" spans="1:20" s="31" customFormat="1" ht="44.25" customHeight="1" thickBot="1">
      <c r="A44" s="32" t="s">
        <v>40</v>
      </c>
      <c r="B44" s="28"/>
      <c r="C44" s="29">
        <f>C45+C48+C51+C56+C59</f>
        <v>28493.748</v>
      </c>
      <c r="D44" s="36">
        <f>E44*E5</f>
        <v>4748.9579999999996</v>
      </c>
      <c r="E44" s="102">
        <f>E45+E48+E51+E56+E59</f>
        <v>3.86</v>
      </c>
      <c r="F44" s="213">
        <f>C44</f>
        <v>28493.748</v>
      </c>
      <c r="P44" s="55"/>
      <c r="Q44" s="44"/>
      <c r="R44" s="45"/>
      <c r="S44" s="56"/>
      <c r="T44" s="46"/>
    </row>
    <row r="45" spans="1:20" ht="37.5" customHeight="1" thickBot="1">
      <c r="A45" s="7" t="s">
        <v>41</v>
      </c>
      <c r="B45" s="6"/>
      <c r="C45" s="328">
        <f>E45*E5*6</f>
        <v>1993.0859999999998</v>
      </c>
      <c r="D45" s="358">
        <f>E45*E5</f>
        <v>332.18099999999998</v>
      </c>
      <c r="E45" s="318">
        <v>0.27</v>
      </c>
      <c r="F45" s="315"/>
      <c r="P45" s="48"/>
      <c r="Q45" s="57"/>
      <c r="R45" s="345"/>
      <c r="S45" s="335"/>
      <c r="T45" s="335"/>
    </row>
    <row r="46" spans="1:20" ht="27" customHeight="1" thickBot="1">
      <c r="A46" s="24" t="s">
        <v>42</v>
      </c>
      <c r="B46" s="4" t="s">
        <v>7</v>
      </c>
      <c r="C46" s="322"/>
      <c r="D46" s="359"/>
      <c r="E46" s="319"/>
      <c r="F46" s="316"/>
      <c r="P46" s="49"/>
      <c r="Q46" s="58"/>
      <c r="R46" s="345"/>
      <c r="S46" s="335"/>
      <c r="T46" s="335"/>
    </row>
    <row r="47" spans="1:20" ht="66.75" customHeight="1" thickBot="1">
      <c r="A47" s="24" t="s">
        <v>43</v>
      </c>
      <c r="B47" s="4" t="s">
        <v>10</v>
      </c>
      <c r="C47" s="323"/>
      <c r="D47" s="360"/>
      <c r="E47" s="320"/>
      <c r="F47" s="317"/>
      <c r="P47" s="49"/>
      <c r="Q47" s="58"/>
      <c r="R47" s="345"/>
      <c r="S47" s="335"/>
      <c r="T47" s="335"/>
    </row>
    <row r="48" spans="1:20" ht="26.25" thickBot="1">
      <c r="A48" s="7" t="s">
        <v>44</v>
      </c>
      <c r="B48" s="6"/>
      <c r="C48" s="321">
        <f>E48*E5*6</f>
        <v>8858.16</v>
      </c>
      <c r="D48" s="324">
        <f>E48*E5</f>
        <v>1476.36</v>
      </c>
      <c r="E48" s="327">
        <v>1.2</v>
      </c>
      <c r="F48" s="315"/>
      <c r="P48" s="48"/>
      <c r="Q48" s="57"/>
      <c r="R48" s="345"/>
      <c r="S48" s="334"/>
      <c r="T48" s="335"/>
    </row>
    <row r="49" spans="1:20" ht="86.25" customHeight="1" thickBot="1">
      <c r="A49" s="24" t="s">
        <v>45</v>
      </c>
      <c r="B49" s="12" t="s">
        <v>46</v>
      </c>
      <c r="C49" s="322"/>
      <c r="D49" s="325"/>
      <c r="E49" s="319"/>
      <c r="F49" s="316"/>
      <c r="P49" s="49"/>
      <c r="Q49" s="41"/>
      <c r="R49" s="345"/>
      <c r="S49" s="334"/>
      <c r="T49" s="335"/>
    </row>
    <row r="50" spans="1:20" ht="66" customHeight="1" thickBot="1">
      <c r="A50" s="24" t="s">
        <v>47</v>
      </c>
      <c r="B50" s="4" t="s">
        <v>48</v>
      </c>
      <c r="C50" s="323"/>
      <c r="D50" s="326"/>
      <c r="E50" s="320"/>
      <c r="F50" s="317"/>
      <c r="P50" s="49"/>
      <c r="Q50" s="42"/>
      <c r="R50" s="345"/>
      <c r="S50" s="334"/>
      <c r="T50" s="335"/>
    </row>
    <row r="51" spans="1:20" ht="33" customHeight="1" thickBot="1">
      <c r="A51" s="7" t="s">
        <v>49</v>
      </c>
      <c r="B51" s="6"/>
      <c r="C51" s="324">
        <f>E51*E5*6</f>
        <v>6569.8019999999997</v>
      </c>
      <c r="D51" s="324">
        <f>E51*E5</f>
        <v>1094.9669999999999</v>
      </c>
      <c r="E51" s="327">
        <v>0.89</v>
      </c>
      <c r="F51" s="315"/>
      <c r="P51" s="48"/>
      <c r="Q51" s="57"/>
      <c r="R51" s="334"/>
      <c r="S51" s="334"/>
      <c r="T51" s="335"/>
    </row>
    <row r="52" spans="1:20" ht="30" customHeight="1" thickBot="1">
      <c r="A52" s="24" t="s">
        <v>50</v>
      </c>
      <c r="B52" s="12" t="s">
        <v>34</v>
      </c>
      <c r="C52" s="325"/>
      <c r="D52" s="325"/>
      <c r="E52" s="319"/>
      <c r="F52" s="316"/>
      <c r="P52" s="49"/>
      <c r="Q52" s="59"/>
      <c r="R52" s="334"/>
      <c r="S52" s="334"/>
      <c r="T52" s="335"/>
    </row>
    <row r="53" spans="1:20" ht="21" customHeight="1" thickBot="1">
      <c r="A53" s="13" t="s">
        <v>51</v>
      </c>
      <c r="B53" s="12" t="s">
        <v>34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24" customHeight="1" thickBot="1">
      <c r="A54" s="13" t="s">
        <v>52</v>
      </c>
      <c r="B54" s="12" t="s">
        <v>10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30.75" customHeight="1" thickBot="1">
      <c r="A55" s="24" t="s">
        <v>53</v>
      </c>
      <c r="B55" s="4" t="s">
        <v>34</v>
      </c>
      <c r="C55" s="326"/>
      <c r="D55" s="326"/>
      <c r="E55" s="320"/>
      <c r="F55" s="317"/>
      <c r="P55" s="49"/>
      <c r="Q55" s="58"/>
      <c r="R55" s="334"/>
      <c r="S55" s="334"/>
      <c r="T55" s="335"/>
    </row>
    <row r="56" spans="1:20" ht="26.25" thickBot="1">
      <c r="A56" s="7" t="s">
        <v>54</v>
      </c>
      <c r="B56" s="6"/>
      <c r="C56" s="324">
        <f>E56*E5*6</f>
        <v>1845.4499999999998</v>
      </c>
      <c r="D56" s="324">
        <f>E56*E5</f>
        <v>307.57499999999999</v>
      </c>
      <c r="E56" s="327">
        <v>0.25</v>
      </c>
      <c r="F56" s="315"/>
      <c r="P56" s="48"/>
      <c r="Q56" s="57"/>
      <c r="R56" s="334"/>
      <c r="S56" s="334"/>
      <c r="T56" s="335"/>
    </row>
    <row r="57" spans="1:20" ht="75.75" customHeight="1" thickBot="1">
      <c r="A57" s="24" t="s">
        <v>55</v>
      </c>
      <c r="B57" s="4" t="s">
        <v>31</v>
      </c>
      <c r="C57" s="325"/>
      <c r="D57" s="325"/>
      <c r="E57" s="319"/>
      <c r="F57" s="316"/>
      <c r="P57" s="49"/>
      <c r="Q57" s="42"/>
      <c r="R57" s="334"/>
      <c r="S57" s="334"/>
      <c r="T57" s="335"/>
    </row>
    <row r="58" spans="1:20" ht="39" thickBot="1">
      <c r="A58" s="24" t="s">
        <v>56</v>
      </c>
      <c r="B58" s="4" t="s">
        <v>7</v>
      </c>
      <c r="C58" s="325"/>
      <c r="D58" s="325"/>
      <c r="E58" s="319"/>
      <c r="F58" s="317"/>
      <c r="P58" s="49"/>
      <c r="Q58" s="42"/>
      <c r="R58" s="334"/>
      <c r="S58" s="334"/>
      <c r="T58" s="335"/>
    </row>
    <row r="59" spans="1:20" ht="28.5" customHeight="1" thickBot="1">
      <c r="A59" s="7" t="s">
        <v>118</v>
      </c>
      <c r="B59" s="89" t="s">
        <v>83</v>
      </c>
      <c r="C59" s="91">
        <f>E59*D5*6</f>
        <v>9227.25</v>
      </c>
      <c r="D59" s="91">
        <f>E59*E5</f>
        <v>1537.875</v>
      </c>
      <c r="E59" s="207">
        <v>1.25</v>
      </c>
      <c r="F59" s="108"/>
      <c r="P59" s="48"/>
      <c r="Q59" s="57"/>
      <c r="R59" s="87"/>
      <c r="S59" s="87"/>
      <c r="T59" s="88"/>
    </row>
    <row r="60" spans="1:20" s="31" customFormat="1" ht="37.5" customHeight="1" thickBot="1">
      <c r="A60" s="32" t="s">
        <v>60</v>
      </c>
      <c r="B60" s="90"/>
      <c r="C60" s="92">
        <f>C61+C67+C73+C78+C81</f>
        <v>45398.07</v>
      </c>
      <c r="D60" s="92">
        <f>E60*E5</f>
        <v>7566.3450000000003</v>
      </c>
      <c r="E60" s="105">
        <f>E61+E67+E73+E78+E81</f>
        <v>6.15</v>
      </c>
      <c r="F60" s="188">
        <f>C60</f>
        <v>45398.07</v>
      </c>
      <c r="P60" s="55"/>
      <c r="Q60" s="44"/>
      <c r="R60" s="61"/>
      <c r="S60" s="61"/>
      <c r="T60" s="62"/>
    </row>
    <row r="61" spans="1:20" ht="37.5" customHeight="1" thickBot="1">
      <c r="A61" s="7" t="s">
        <v>61</v>
      </c>
      <c r="B61" s="12"/>
      <c r="C61" s="325">
        <f>E61*E5*6</f>
        <v>13139.603999999999</v>
      </c>
      <c r="D61" s="325">
        <f>E61*E5</f>
        <v>2189.9339999999997</v>
      </c>
      <c r="E61" s="319">
        <v>1.78</v>
      </c>
      <c r="F61" s="315"/>
      <c r="P61" s="48"/>
      <c r="Q61" s="41"/>
      <c r="R61" s="334"/>
      <c r="S61" s="334"/>
      <c r="T61" s="335"/>
    </row>
    <row r="62" spans="1:20" ht="64.5" thickBot="1">
      <c r="A62" s="24" t="s">
        <v>62</v>
      </c>
      <c r="B62" s="4" t="s">
        <v>63</v>
      </c>
      <c r="C62" s="325"/>
      <c r="D62" s="325"/>
      <c r="E62" s="319"/>
      <c r="F62" s="316"/>
      <c r="P62" s="49"/>
      <c r="Q62" s="42"/>
      <c r="R62" s="334"/>
      <c r="S62" s="334"/>
      <c r="T62" s="335"/>
    </row>
    <row r="63" spans="1:20" ht="25.5" customHeight="1" thickBot="1">
      <c r="A63" s="206" t="s">
        <v>123</v>
      </c>
      <c r="B63" s="147" t="s">
        <v>124</v>
      </c>
      <c r="C63" s="325"/>
      <c r="D63" s="325"/>
      <c r="E63" s="319"/>
      <c r="F63" s="316"/>
      <c r="P63" s="205"/>
      <c r="Q63" s="42"/>
      <c r="R63" s="334"/>
      <c r="S63" s="334"/>
      <c r="T63" s="335"/>
    </row>
    <row r="64" spans="1:20" ht="63" customHeight="1">
      <c r="A64" s="346" t="s">
        <v>94</v>
      </c>
      <c r="B64" s="355" t="s">
        <v>7</v>
      </c>
      <c r="C64" s="325"/>
      <c r="D64" s="325"/>
      <c r="E64" s="319"/>
      <c r="F64" s="316"/>
      <c r="P64" s="49"/>
      <c r="Q64" s="41"/>
      <c r="R64" s="334"/>
      <c r="S64" s="334"/>
      <c r="T64" s="335"/>
    </row>
    <row r="65" spans="1:20" ht="0.75" customHeight="1" thickBot="1">
      <c r="A65" s="348"/>
      <c r="B65" s="356"/>
      <c r="C65" s="325"/>
      <c r="D65" s="325"/>
      <c r="E65" s="319"/>
      <c r="F65" s="316"/>
      <c r="P65" s="49"/>
      <c r="Q65" s="41"/>
      <c r="R65" s="334"/>
      <c r="S65" s="334"/>
      <c r="T65" s="335"/>
    </row>
    <row r="66" spans="1:20" ht="26.25" thickBot="1">
      <c r="A66" s="24" t="s">
        <v>65</v>
      </c>
      <c r="B66" s="12" t="s">
        <v>10</v>
      </c>
      <c r="C66" s="326"/>
      <c r="D66" s="326"/>
      <c r="E66" s="320"/>
      <c r="F66" s="317"/>
      <c r="P66" s="49"/>
      <c r="Q66" s="41"/>
      <c r="R66" s="334"/>
      <c r="S66" s="334"/>
      <c r="T66" s="335"/>
    </row>
    <row r="67" spans="1:20" ht="91.5" customHeight="1" thickBot="1">
      <c r="A67" s="7" t="s">
        <v>66</v>
      </c>
      <c r="B67" s="12"/>
      <c r="C67" s="324">
        <f>E67*E5*6</f>
        <v>11589.425999999999</v>
      </c>
      <c r="D67" s="324">
        <f>E67*E5</f>
        <v>1931.5709999999999</v>
      </c>
      <c r="E67" s="327">
        <v>1.57</v>
      </c>
      <c r="F67" s="315"/>
      <c r="P67" s="48"/>
      <c r="Q67" s="41"/>
      <c r="R67" s="334"/>
      <c r="S67" s="334"/>
      <c r="T67" s="335"/>
    </row>
    <row r="68" spans="1:20" ht="26.25" thickBot="1">
      <c r="A68" s="24" t="s">
        <v>67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26.25" thickBot="1">
      <c r="A69" s="24" t="s">
        <v>68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26.25" thickBot="1">
      <c r="A70" s="24" t="s">
        <v>69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38.25" customHeight="1" thickBot="1">
      <c r="A71" s="24" t="s">
        <v>70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15.75" thickBot="1">
      <c r="A72" s="24" t="s">
        <v>71</v>
      </c>
      <c r="B72" s="4" t="s">
        <v>72</v>
      </c>
      <c r="C72" s="326"/>
      <c r="D72" s="326"/>
      <c r="E72" s="320"/>
      <c r="F72" s="317"/>
      <c r="P72" s="49"/>
      <c r="Q72" s="42"/>
      <c r="R72" s="334"/>
      <c r="S72" s="334"/>
      <c r="T72" s="335"/>
    </row>
    <row r="73" spans="1:20" ht="15.75" thickBot="1">
      <c r="A73" s="7" t="s">
        <v>73</v>
      </c>
      <c r="B73" s="12"/>
      <c r="C73" s="324">
        <f>E73*E5*6</f>
        <v>4355.2619999999997</v>
      </c>
      <c r="D73" s="324">
        <f>E73*E5</f>
        <v>725.87699999999995</v>
      </c>
      <c r="E73" s="327">
        <v>0.59</v>
      </c>
      <c r="F73" s="315"/>
      <c r="P73" s="48"/>
      <c r="Q73" s="41"/>
      <c r="R73" s="334"/>
      <c r="S73" s="334"/>
      <c r="T73" s="335"/>
    </row>
    <row r="74" spans="1:20" ht="15.75" thickBot="1">
      <c r="A74" s="24" t="s">
        <v>74</v>
      </c>
      <c r="B74" s="12" t="s">
        <v>75</v>
      </c>
      <c r="C74" s="325"/>
      <c r="D74" s="325"/>
      <c r="E74" s="319"/>
      <c r="F74" s="316"/>
      <c r="P74" s="49"/>
      <c r="Q74" s="41"/>
      <c r="R74" s="334"/>
      <c r="S74" s="334"/>
      <c r="T74" s="335"/>
    </row>
    <row r="75" spans="1:20" ht="15.75" thickBot="1">
      <c r="A75" s="24" t="s">
        <v>76</v>
      </c>
      <c r="B75" s="12" t="s">
        <v>10</v>
      </c>
      <c r="C75" s="325"/>
      <c r="D75" s="325"/>
      <c r="E75" s="319"/>
      <c r="F75" s="316"/>
      <c r="P75" s="49"/>
      <c r="Q75" s="41"/>
      <c r="R75" s="334"/>
      <c r="S75" s="334"/>
      <c r="T75" s="335"/>
    </row>
    <row r="76" spans="1:20" ht="35.25" customHeight="1" thickBot="1">
      <c r="A76" s="346" t="s">
        <v>77</v>
      </c>
      <c r="B76" s="14"/>
      <c r="C76" s="325"/>
      <c r="D76" s="325"/>
      <c r="E76" s="319"/>
      <c r="F76" s="316"/>
      <c r="P76" s="351"/>
      <c r="Q76" s="49"/>
      <c r="R76" s="334"/>
      <c r="S76" s="334"/>
      <c r="T76" s="335"/>
    </row>
    <row r="77" spans="1:20" ht="15.75" thickBot="1">
      <c r="A77" s="347"/>
      <c r="B77" s="12" t="s">
        <v>72</v>
      </c>
      <c r="C77" s="326"/>
      <c r="D77" s="326"/>
      <c r="E77" s="319"/>
      <c r="F77" s="317"/>
      <c r="P77" s="351"/>
      <c r="Q77" s="41"/>
      <c r="R77" s="334"/>
      <c r="S77" s="334"/>
      <c r="T77" s="335"/>
    </row>
    <row r="78" spans="1:20" ht="15.75" thickBot="1">
      <c r="A78" s="7" t="s">
        <v>78</v>
      </c>
      <c r="B78" s="6"/>
      <c r="C78" s="321">
        <f>E78*D5*6</f>
        <v>11810.880000000001</v>
      </c>
      <c r="D78" s="324">
        <f>E78*E5</f>
        <v>1968.48</v>
      </c>
      <c r="E78" s="318">
        <v>1.6</v>
      </c>
      <c r="F78" s="315"/>
      <c r="P78" s="48"/>
      <c r="Q78" s="57"/>
      <c r="R78" s="345"/>
      <c r="S78" s="334"/>
      <c r="T78" s="335"/>
    </row>
    <row r="79" spans="1:20" ht="15.75" thickBot="1">
      <c r="A79" s="24" t="s">
        <v>79</v>
      </c>
      <c r="B79" s="4" t="s">
        <v>80</v>
      </c>
      <c r="C79" s="322"/>
      <c r="D79" s="325"/>
      <c r="E79" s="319"/>
      <c r="F79" s="316"/>
      <c r="P79" s="49"/>
      <c r="Q79" s="42"/>
      <c r="R79" s="345"/>
      <c r="S79" s="334"/>
      <c r="T79" s="335"/>
    </row>
    <row r="80" spans="1:20" ht="86.25" customHeight="1" thickBot="1">
      <c r="A80" s="24" t="s">
        <v>81</v>
      </c>
      <c r="B80" s="4" t="s">
        <v>10</v>
      </c>
      <c r="C80" s="323"/>
      <c r="D80" s="326"/>
      <c r="E80" s="320"/>
      <c r="F80" s="317"/>
      <c r="P80" s="49"/>
      <c r="Q80" s="42"/>
      <c r="R80" s="345"/>
      <c r="S80" s="334"/>
      <c r="T80" s="335"/>
    </row>
    <row r="81" spans="1:20" ht="59.25" customHeight="1" thickBot="1">
      <c r="A81" s="7" t="s">
        <v>82</v>
      </c>
      <c r="B81" s="4" t="s">
        <v>83</v>
      </c>
      <c r="C81" s="25">
        <f>E81*D5*6</f>
        <v>4502.8979999999992</v>
      </c>
      <c r="D81" s="25">
        <f>E81*E5</f>
        <v>750.48299999999995</v>
      </c>
      <c r="E81" s="208">
        <v>0.61</v>
      </c>
      <c r="F81" s="108"/>
      <c r="P81" s="48"/>
      <c r="Q81" s="42"/>
      <c r="R81" s="53"/>
      <c r="S81" s="53"/>
      <c r="T81" s="54"/>
    </row>
    <row r="82" spans="1:20" s="31" customFormat="1" ht="27" customHeight="1" thickBot="1">
      <c r="A82" s="27" t="s">
        <v>84</v>
      </c>
      <c r="B82" s="35"/>
      <c r="C82" s="34">
        <f>D82*6</f>
        <v>0</v>
      </c>
      <c r="D82" s="34">
        <f>E82*E5</f>
        <v>0</v>
      </c>
      <c r="E82" s="209">
        <v>0</v>
      </c>
      <c r="F82" s="109"/>
      <c r="P82" s="43"/>
      <c r="Q82" s="63"/>
      <c r="R82" s="61"/>
      <c r="S82" s="61"/>
      <c r="T82" s="62"/>
    </row>
    <row r="83" spans="1:20" ht="27.75" customHeight="1" thickBot="1">
      <c r="A83" s="15" t="s">
        <v>85</v>
      </c>
      <c r="B83" s="12" t="s">
        <v>46</v>
      </c>
      <c r="C83" s="26">
        <f>D83*6</f>
        <v>0</v>
      </c>
      <c r="D83" s="26">
        <f>E83*E5</f>
        <v>0</v>
      </c>
      <c r="E83" s="210">
        <v>0</v>
      </c>
      <c r="F83" s="108"/>
      <c r="P83" s="64"/>
      <c r="Q83" s="41"/>
      <c r="R83" s="65"/>
      <c r="S83" s="65"/>
      <c r="T83" s="66"/>
    </row>
    <row r="84" spans="1:20" ht="57.75" thickBot="1">
      <c r="A84" s="27" t="s">
        <v>119</v>
      </c>
      <c r="B84" s="94"/>
      <c r="C84" s="34">
        <v>0</v>
      </c>
      <c r="D84" s="34">
        <v>0</v>
      </c>
      <c r="E84" s="209">
        <v>0</v>
      </c>
      <c r="F84" s="108"/>
      <c r="P84" s="64"/>
      <c r="Q84" s="41"/>
      <c r="R84" s="65"/>
      <c r="S84" s="65"/>
      <c r="T84" s="66"/>
    </row>
    <row r="85" spans="1:20" ht="37.5" customHeight="1" thickBot="1">
      <c r="A85" s="27" t="s">
        <v>126</v>
      </c>
      <c r="B85" s="94"/>
      <c r="C85" s="34">
        <v>13803.91</v>
      </c>
      <c r="D85" s="34"/>
      <c r="E85" s="106"/>
      <c r="F85" s="232">
        <v>13803.91</v>
      </c>
      <c r="P85" s="64"/>
      <c r="Q85" s="41"/>
      <c r="R85" s="65"/>
      <c r="S85" s="65"/>
      <c r="T85" s="66"/>
    </row>
    <row r="86" spans="1:20" ht="41.25" customHeight="1" thickBot="1">
      <c r="A86" s="27" t="s">
        <v>128</v>
      </c>
      <c r="B86" s="94"/>
      <c r="C86" s="34">
        <v>295.38</v>
      </c>
      <c r="D86" s="34"/>
      <c r="E86" s="106"/>
      <c r="F86" s="232">
        <v>295.38</v>
      </c>
      <c r="P86" s="64"/>
      <c r="Q86" s="41"/>
      <c r="R86" s="65"/>
      <c r="S86" s="65"/>
      <c r="T86" s="66"/>
    </row>
    <row r="87" spans="1:20" ht="28.5" customHeight="1" thickBot="1">
      <c r="A87" s="5" t="s">
        <v>86</v>
      </c>
      <c r="B87" s="16"/>
      <c r="C87" s="26">
        <f>C82+C60+C44+C8+C85+C86</f>
        <v>102828.52600000001</v>
      </c>
      <c r="D87" s="26">
        <f>D82+D60+D44+D8</f>
        <v>14788.206</v>
      </c>
      <c r="E87" s="107">
        <f>E82+E60+E44+E8</f>
        <v>12.02</v>
      </c>
      <c r="F87" s="267">
        <f>F8+F44+F60+F85+F86</f>
        <v>102828.52600000001</v>
      </c>
      <c r="H87" s="96"/>
      <c r="J87" s="96"/>
      <c r="P87" s="67"/>
      <c r="Q87" s="68"/>
      <c r="R87" s="65"/>
      <c r="S87" s="65"/>
      <c r="T87" s="66"/>
    </row>
    <row r="88" spans="1:20" ht="16.5">
      <c r="A88" s="375" t="s">
        <v>132</v>
      </c>
      <c r="B88" s="357"/>
      <c r="C88" s="357"/>
      <c r="D88" s="357"/>
      <c r="E88" s="357"/>
      <c r="F88" s="293">
        <v>97044.86</v>
      </c>
    </row>
    <row r="89" spans="1:20" ht="16.5">
      <c r="A89" s="375" t="s">
        <v>133</v>
      </c>
      <c r="B89" s="357"/>
      <c r="C89" s="357"/>
      <c r="D89" s="357"/>
      <c r="E89" s="357"/>
      <c r="F89" s="289">
        <f>F87+F88-F90</f>
        <v>118970.766</v>
      </c>
    </row>
    <row r="90" spans="1:20" ht="16.5">
      <c r="A90" s="375" t="s">
        <v>134</v>
      </c>
      <c r="B90" s="357"/>
      <c r="C90" s="357"/>
      <c r="D90" s="357"/>
      <c r="E90" s="357"/>
      <c r="F90" s="288">
        <v>80902.62</v>
      </c>
    </row>
    <row r="91" spans="1:20" ht="16.5">
      <c r="A91" s="215"/>
      <c r="B91" s="216"/>
      <c r="C91" s="216"/>
      <c r="D91" s="216"/>
      <c r="E91" s="216"/>
      <c r="F91" s="217"/>
    </row>
    <row r="93" spans="1:20">
      <c r="A93" s="136" t="s">
        <v>121</v>
      </c>
    </row>
    <row r="94" spans="1:20">
      <c r="A94" s="136"/>
    </row>
    <row r="95" spans="1:20">
      <c r="A95" s="136" t="s">
        <v>122</v>
      </c>
    </row>
  </sheetData>
  <mergeCells count="127">
    <mergeCell ref="A88:E88"/>
    <mergeCell ref="A89:E89"/>
    <mergeCell ref="A90:E90"/>
    <mergeCell ref="F9:F13"/>
    <mergeCell ref="F17:F19"/>
    <mergeCell ref="F15:F16"/>
    <mergeCell ref="F21:F25"/>
    <mergeCell ref="F26:F29"/>
    <mergeCell ref="F31:F35"/>
    <mergeCell ref="F36:F38"/>
    <mergeCell ref="F42:F43"/>
    <mergeCell ref="F45:F47"/>
    <mergeCell ref="F48:F50"/>
    <mergeCell ref="F51:F55"/>
    <mergeCell ref="F56:F58"/>
    <mergeCell ref="F61:F66"/>
    <mergeCell ref="F67:F72"/>
    <mergeCell ref="F73:F77"/>
    <mergeCell ref="F78:F80"/>
    <mergeCell ref="C56:C58"/>
    <mergeCell ref="D56:D58"/>
    <mergeCell ref="E56:E58"/>
    <mergeCell ref="C51:C55"/>
    <mergeCell ref="D51:D55"/>
    <mergeCell ref="S78:S80"/>
    <mergeCell ref="T78:T80"/>
    <mergeCell ref="A76:A77"/>
    <mergeCell ref="P76:P77"/>
    <mergeCell ref="C78:C80"/>
    <mergeCell ref="D78:D80"/>
    <mergeCell ref="E78:E80"/>
    <mergeCell ref="R78:R80"/>
    <mergeCell ref="C73:C77"/>
    <mergeCell ref="D73:D77"/>
    <mergeCell ref="E73:E77"/>
    <mergeCell ref="R73:R77"/>
    <mergeCell ref="S73:S77"/>
    <mergeCell ref="T73:T77"/>
    <mergeCell ref="R56:R58"/>
    <mergeCell ref="S56:S58"/>
    <mergeCell ref="T56:T58"/>
    <mergeCell ref="C67:C72"/>
    <mergeCell ref="D67:D72"/>
    <mergeCell ref="E67:E72"/>
    <mergeCell ref="R67:R72"/>
    <mergeCell ref="S67:S72"/>
    <mergeCell ref="T67:T72"/>
    <mergeCell ref="C61:C66"/>
    <mergeCell ref="D61:D66"/>
    <mergeCell ref="E61:E66"/>
    <mergeCell ref="R61:R66"/>
    <mergeCell ref="S61:S66"/>
    <mergeCell ref="T61:T66"/>
    <mergeCell ref="E51:E55"/>
    <mergeCell ref="R51:R55"/>
    <mergeCell ref="S51:S55"/>
    <mergeCell ref="T51:T55"/>
    <mergeCell ref="C48:C50"/>
    <mergeCell ref="D48:D50"/>
    <mergeCell ref="E48:E50"/>
    <mergeCell ref="R48:R50"/>
    <mergeCell ref="S48:S50"/>
    <mergeCell ref="T48:T50"/>
    <mergeCell ref="C45:C47"/>
    <mergeCell ref="D45:D47"/>
    <mergeCell ref="E45:E47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C40:C41"/>
    <mergeCell ref="D40:D41"/>
    <mergeCell ref="E40:E41"/>
    <mergeCell ref="R40:R41"/>
    <mergeCell ref="S40:S41"/>
    <mergeCell ref="T40:T41"/>
    <mergeCell ref="C36:C38"/>
    <mergeCell ref="D36:D38"/>
    <mergeCell ref="E36:E38"/>
    <mergeCell ref="R36:R38"/>
    <mergeCell ref="S36:S38"/>
    <mergeCell ref="T36:T38"/>
    <mergeCell ref="E17:E19"/>
    <mergeCell ref="R17:R19"/>
    <mergeCell ref="S17:S19"/>
    <mergeCell ref="T17:T19"/>
    <mergeCell ref="C30:C35"/>
    <mergeCell ref="D30:D35"/>
    <mergeCell ref="E30:E35"/>
    <mergeCell ref="R30:R35"/>
    <mergeCell ref="S30:S35"/>
    <mergeCell ref="T30:T35"/>
    <mergeCell ref="C26:C29"/>
    <mergeCell ref="D26:D29"/>
    <mergeCell ref="E26:E29"/>
    <mergeCell ref="R26:R29"/>
    <mergeCell ref="S26:S29"/>
    <mergeCell ref="T26:T29"/>
    <mergeCell ref="A64:A65"/>
    <mergeCell ref="B64:B65"/>
    <mergeCell ref="C14:C16"/>
    <mergeCell ref="D14:D16"/>
    <mergeCell ref="E14:E16"/>
    <mergeCell ref="R14:R16"/>
    <mergeCell ref="S14:S16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C20:C25"/>
    <mergeCell ref="D20:D25"/>
    <mergeCell ref="E20:E25"/>
    <mergeCell ref="R20:R25"/>
    <mergeCell ref="S20:S25"/>
    <mergeCell ref="T20:T25"/>
    <mergeCell ref="C17:C19"/>
    <mergeCell ref="D17:D19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95"/>
  <sheetViews>
    <sheetView topLeftCell="A81" workbookViewId="0">
      <selection sqref="A1:F95"/>
    </sheetView>
  </sheetViews>
  <sheetFormatPr defaultRowHeight="15"/>
  <cols>
    <col min="1" max="1" width="77.42578125" style="1" customWidth="1"/>
    <col min="2" max="2" width="16.28515625" style="69" customWidth="1"/>
    <col min="3" max="3" width="10.5703125" style="1" customWidth="1"/>
    <col min="4" max="5" width="10.7109375" style="1" customWidth="1"/>
    <col min="6" max="6" width="14" style="1" customWidth="1"/>
    <col min="7" max="7" width="9.5703125" style="1" bestFit="1" customWidth="1"/>
    <col min="8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108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2988.5</v>
      </c>
      <c r="E5" s="23">
        <v>2988.5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17" t="s">
        <v>2</v>
      </c>
      <c r="F6" s="129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101">
        <v>5</v>
      </c>
      <c r="F7" s="211">
        <v>6</v>
      </c>
      <c r="P7" s="41"/>
      <c r="Q7" s="42"/>
      <c r="R7" s="42"/>
      <c r="S7" s="42"/>
      <c r="T7" s="42"/>
      <c r="U7" s="38"/>
    </row>
    <row r="8" spans="1:21" s="31" customFormat="1" ht="120" customHeight="1" thickBot="1">
      <c r="A8" s="27" t="s">
        <v>3</v>
      </c>
      <c r="B8" s="28"/>
      <c r="C8" s="29">
        <f>D8*6</f>
        <v>36041.31</v>
      </c>
      <c r="D8" s="29">
        <f>E8*E5</f>
        <v>6006.8849999999993</v>
      </c>
      <c r="E8" s="102">
        <f>E9+E14+E17+E20+E26+E30+E36+E39+E40+E42</f>
        <v>2.0099999999999998</v>
      </c>
      <c r="F8" s="280">
        <f>C8</f>
        <v>36041.31</v>
      </c>
      <c r="H8" s="97"/>
      <c r="P8" s="43"/>
      <c r="Q8" s="44"/>
      <c r="R8" s="45"/>
      <c r="S8" s="45"/>
      <c r="T8" s="46"/>
      <c r="U8" s="47"/>
    </row>
    <row r="9" spans="1:21" ht="48.75" customHeight="1" thickBot="1">
      <c r="A9" s="7" t="s">
        <v>4</v>
      </c>
      <c r="B9" s="4"/>
      <c r="C9" s="336">
        <f>E9*E5*6</f>
        <v>1075.8600000000001</v>
      </c>
      <c r="D9" s="339">
        <f>E9*E5</f>
        <v>179.31</v>
      </c>
      <c r="E9" s="342">
        <v>0.06</v>
      </c>
      <c r="F9" s="361"/>
      <c r="P9" s="48"/>
      <c r="Q9" s="42"/>
      <c r="R9" s="331"/>
      <c r="S9" s="332"/>
      <c r="T9" s="333"/>
    </row>
    <row r="10" spans="1:21" ht="44.25" customHeight="1" thickBot="1">
      <c r="A10" s="24" t="s">
        <v>5</v>
      </c>
      <c r="B10" s="4"/>
      <c r="C10" s="337"/>
      <c r="D10" s="340"/>
      <c r="E10" s="343"/>
      <c r="F10" s="362"/>
      <c r="P10" s="49"/>
      <c r="Q10" s="42"/>
      <c r="R10" s="331"/>
      <c r="S10" s="332"/>
      <c r="T10" s="333"/>
    </row>
    <row r="11" spans="1:21" ht="42" customHeight="1" thickBot="1">
      <c r="A11" s="24" t="s">
        <v>6</v>
      </c>
      <c r="B11" s="4" t="s">
        <v>7</v>
      </c>
      <c r="C11" s="337"/>
      <c r="D11" s="340"/>
      <c r="E11" s="343"/>
      <c r="F11" s="362"/>
      <c r="P11" s="49"/>
      <c r="Q11" s="42"/>
      <c r="R11" s="331"/>
      <c r="S11" s="332"/>
      <c r="T11" s="333"/>
    </row>
    <row r="12" spans="1:21" ht="60.75" customHeight="1" thickBot="1">
      <c r="A12" s="24" t="s">
        <v>8</v>
      </c>
      <c r="B12" s="4" t="s">
        <v>7</v>
      </c>
      <c r="C12" s="337"/>
      <c r="D12" s="340"/>
      <c r="E12" s="343"/>
      <c r="F12" s="362"/>
      <c r="P12" s="49"/>
      <c r="Q12" s="42"/>
      <c r="R12" s="331"/>
      <c r="S12" s="332"/>
      <c r="T12" s="333"/>
    </row>
    <row r="13" spans="1:21" ht="61.5" customHeight="1" thickBot="1">
      <c r="A13" s="24" t="s">
        <v>9</v>
      </c>
      <c r="B13" s="4" t="s">
        <v>10</v>
      </c>
      <c r="C13" s="338"/>
      <c r="D13" s="341"/>
      <c r="E13" s="344"/>
      <c r="F13" s="363"/>
      <c r="P13" s="49"/>
      <c r="Q13" s="42"/>
      <c r="R13" s="331"/>
      <c r="S13" s="332"/>
      <c r="T13" s="333"/>
    </row>
    <row r="14" spans="1:21" ht="45.75" customHeight="1" thickBot="1">
      <c r="A14" s="7" t="s">
        <v>11</v>
      </c>
      <c r="B14" s="4"/>
      <c r="C14" s="324">
        <f>E14*E5*6</f>
        <v>1434.48</v>
      </c>
      <c r="D14" s="324">
        <f>E14*E5</f>
        <v>239.08</v>
      </c>
      <c r="E14" s="327">
        <v>0.08</v>
      </c>
      <c r="F14" s="361"/>
      <c r="P14" s="48"/>
      <c r="Q14" s="42"/>
      <c r="R14" s="334"/>
      <c r="S14" s="334"/>
      <c r="T14" s="335"/>
    </row>
    <row r="15" spans="1:21" ht="128.25" customHeight="1" thickBot="1">
      <c r="A15" s="24" t="s">
        <v>12</v>
      </c>
      <c r="B15" s="4" t="s">
        <v>7</v>
      </c>
      <c r="C15" s="325"/>
      <c r="D15" s="325"/>
      <c r="E15" s="319"/>
      <c r="F15" s="362"/>
      <c r="P15" s="49"/>
      <c r="Q15" s="42"/>
      <c r="R15" s="334"/>
      <c r="S15" s="334"/>
      <c r="T15" s="335"/>
    </row>
    <row r="16" spans="1:21" ht="66.75" customHeight="1" thickBot="1">
      <c r="A16" s="24" t="s">
        <v>13</v>
      </c>
      <c r="B16" s="4" t="s">
        <v>10</v>
      </c>
      <c r="C16" s="326"/>
      <c r="D16" s="326"/>
      <c r="E16" s="320"/>
      <c r="F16" s="363"/>
      <c r="P16" s="49"/>
      <c r="Q16" s="42"/>
      <c r="R16" s="334"/>
      <c r="S16" s="334"/>
      <c r="T16" s="335"/>
    </row>
    <row r="17" spans="1:20" ht="47.25" customHeight="1" thickBot="1">
      <c r="A17" s="7" t="s">
        <v>14</v>
      </c>
      <c r="B17" s="4"/>
      <c r="C17" s="321">
        <f>E17*E5*6</f>
        <v>358.62</v>
      </c>
      <c r="D17" s="324">
        <f>E17*E5</f>
        <v>59.77</v>
      </c>
      <c r="E17" s="327">
        <v>0.02</v>
      </c>
      <c r="F17" s="361"/>
      <c r="P17" s="48"/>
      <c r="Q17" s="42"/>
      <c r="R17" s="345"/>
      <c r="S17" s="334"/>
      <c r="T17" s="335"/>
    </row>
    <row r="18" spans="1:20" ht="117.75" customHeight="1" thickBot="1">
      <c r="A18" s="24" t="s">
        <v>15</v>
      </c>
      <c r="B18" s="9" t="s">
        <v>7</v>
      </c>
      <c r="C18" s="322"/>
      <c r="D18" s="325"/>
      <c r="E18" s="319"/>
      <c r="F18" s="362"/>
      <c r="P18" s="49"/>
      <c r="Q18" s="50"/>
      <c r="R18" s="345"/>
      <c r="S18" s="334"/>
      <c r="T18" s="335"/>
    </row>
    <row r="19" spans="1:20" ht="48.75" customHeight="1" thickBot="1">
      <c r="A19" s="24" t="s">
        <v>16</v>
      </c>
      <c r="B19" s="9" t="s">
        <v>10</v>
      </c>
      <c r="C19" s="323"/>
      <c r="D19" s="326"/>
      <c r="E19" s="320"/>
      <c r="F19" s="363"/>
      <c r="P19" s="49"/>
      <c r="Q19" s="50"/>
      <c r="R19" s="345"/>
      <c r="S19" s="334"/>
      <c r="T19" s="335"/>
    </row>
    <row r="20" spans="1:20" ht="48" customHeight="1" thickBot="1">
      <c r="A20" s="7" t="s">
        <v>17</v>
      </c>
      <c r="B20" s="4"/>
      <c r="C20" s="324">
        <f>E20*E5*6</f>
        <v>25282.71</v>
      </c>
      <c r="D20" s="324">
        <f>E20*E5</f>
        <v>4213.7849999999999</v>
      </c>
      <c r="E20" s="327">
        <v>1.41</v>
      </c>
      <c r="F20" s="361"/>
      <c r="P20" s="48"/>
      <c r="Q20" s="42"/>
      <c r="R20" s="334"/>
      <c r="S20" s="334"/>
      <c r="T20" s="335"/>
    </row>
    <row r="21" spans="1:20" ht="30" customHeight="1" thickBot="1">
      <c r="A21" s="10" t="s">
        <v>18</v>
      </c>
      <c r="B21" s="9" t="s">
        <v>7</v>
      </c>
      <c r="C21" s="325"/>
      <c r="D21" s="325"/>
      <c r="E21" s="319"/>
      <c r="F21" s="362"/>
      <c r="P21" s="51"/>
      <c r="Q21" s="50"/>
      <c r="R21" s="334"/>
      <c r="S21" s="334"/>
      <c r="T21" s="335"/>
    </row>
    <row r="22" spans="1:20" ht="65.25" thickBot="1">
      <c r="A22" s="37" t="s">
        <v>19</v>
      </c>
      <c r="B22" s="9" t="s">
        <v>7</v>
      </c>
      <c r="C22" s="325"/>
      <c r="D22" s="325"/>
      <c r="E22" s="319"/>
      <c r="F22" s="362"/>
      <c r="P22" s="51"/>
      <c r="Q22" s="50"/>
      <c r="R22" s="334"/>
      <c r="S22" s="334"/>
      <c r="T22" s="335"/>
    </row>
    <row r="23" spans="1:20" ht="41.25" customHeight="1" thickBot="1">
      <c r="A23" s="10" t="s">
        <v>20</v>
      </c>
      <c r="B23" s="9" t="s">
        <v>7</v>
      </c>
      <c r="C23" s="325"/>
      <c r="D23" s="325"/>
      <c r="E23" s="319"/>
      <c r="F23" s="362"/>
      <c r="P23" s="51"/>
      <c r="Q23" s="50"/>
      <c r="R23" s="334"/>
      <c r="S23" s="334"/>
      <c r="T23" s="335"/>
    </row>
    <row r="24" spans="1:20" ht="39" customHeight="1" thickBot="1">
      <c r="A24" s="10" t="s">
        <v>21</v>
      </c>
      <c r="B24" s="9" t="s">
        <v>10</v>
      </c>
      <c r="C24" s="325"/>
      <c r="D24" s="325"/>
      <c r="E24" s="319"/>
      <c r="F24" s="362"/>
      <c r="P24" s="51"/>
      <c r="Q24" s="50"/>
      <c r="R24" s="334"/>
      <c r="S24" s="334"/>
      <c r="T24" s="335"/>
    </row>
    <row r="25" spans="1:20" ht="56.25" customHeight="1" thickBot="1">
      <c r="A25" s="10" t="s">
        <v>22</v>
      </c>
      <c r="B25" s="9" t="s">
        <v>10</v>
      </c>
      <c r="C25" s="326"/>
      <c r="D25" s="326"/>
      <c r="E25" s="320"/>
      <c r="F25" s="363"/>
      <c r="P25" s="51"/>
      <c r="Q25" s="50"/>
      <c r="R25" s="334"/>
      <c r="S25" s="334"/>
      <c r="T25" s="335"/>
    </row>
    <row r="26" spans="1:20" ht="48" customHeight="1" thickBot="1">
      <c r="A26" s="7" t="s">
        <v>23</v>
      </c>
      <c r="B26" s="4"/>
      <c r="C26" s="324">
        <f>E26*E5*6</f>
        <v>1434.48</v>
      </c>
      <c r="D26" s="324">
        <f>E26*E5</f>
        <v>239.08</v>
      </c>
      <c r="E26" s="327">
        <v>0.08</v>
      </c>
      <c r="F26" s="361"/>
      <c r="P26" s="48"/>
      <c r="Q26" s="42"/>
      <c r="R26" s="334"/>
      <c r="S26" s="334"/>
      <c r="T26" s="335"/>
    </row>
    <row r="27" spans="1:20" ht="55.5" customHeight="1" thickBot="1">
      <c r="A27" s="10" t="s">
        <v>24</v>
      </c>
      <c r="B27" s="9" t="s">
        <v>7</v>
      </c>
      <c r="C27" s="325"/>
      <c r="D27" s="325"/>
      <c r="E27" s="319"/>
      <c r="F27" s="362"/>
      <c r="P27" s="51"/>
      <c r="Q27" s="50"/>
      <c r="R27" s="334"/>
      <c r="S27" s="334"/>
      <c r="T27" s="335"/>
    </row>
    <row r="28" spans="1:20" ht="62.25" customHeight="1" thickBot="1">
      <c r="A28" s="10" t="s">
        <v>25</v>
      </c>
      <c r="B28" s="9" t="s">
        <v>7</v>
      </c>
      <c r="C28" s="325"/>
      <c r="D28" s="325"/>
      <c r="E28" s="319"/>
      <c r="F28" s="362"/>
      <c r="P28" s="51"/>
      <c r="Q28" s="50"/>
      <c r="R28" s="334"/>
      <c r="S28" s="334"/>
      <c r="T28" s="335"/>
    </row>
    <row r="29" spans="1:20" ht="57.75" customHeight="1" thickBot="1">
      <c r="A29" s="10" t="s">
        <v>16</v>
      </c>
      <c r="B29" s="9" t="s">
        <v>10</v>
      </c>
      <c r="C29" s="326"/>
      <c r="D29" s="326"/>
      <c r="E29" s="320"/>
      <c r="F29" s="363"/>
      <c r="P29" s="51"/>
      <c r="Q29" s="50"/>
      <c r="R29" s="334"/>
      <c r="S29" s="334"/>
      <c r="T29" s="335"/>
    </row>
    <row r="30" spans="1:20" ht="43.5" customHeight="1" thickBot="1">
      <c r="A30" s="7" t="s">
        <v>26</v>
      </c>
      <c r="B30" s="4"/>
      <c r="C30" s="321">
        <f>E30*E5*6</f>
        <v>5379.2999999999993</v>
      </c>
      <c r="D30" s="324">
        <f>E30*E5</f>
        <v>896.55</v>
      </c>
      <c r="E30" s="327">
        <v>0.3</v>
      </c>
      <c r="F30" s="361"/>
      <c r="P30" s="48"/>
      <c r="Q30" s="42"/>
      <c r="R30" s="345"/>
      <c r="S30" s="334"/>
      <c r="T30" s="335"/>
    </row>
    <row r="31" spans="1:20" ht="54" customHeight="1" thickBot="1">
      <c r="A31" s="24" t="s">
        <v>27</v>
      </c>
      <c r="B31" s="9" t="s">
        <v>7</v>
      </c>
      <c r="C31" s="322"/>
      <c r="D31" s="325"/>
      <c r="E31" s="319"/>
      <c r="F31" s="362"/>
      <c r="P31" s="49"/>
      <c r="Q31" s="52"/>
      <c r="R31" s="345"/>
      <c r="S31" s="334"/>
      <c r="T31" s="335"/>
    </row>
    <row r="32" spans="1:20" ht="58.5" customHeight="1" thickBot="1">
      <c r="A32" s="24" t="s">
        <v>28</v>
      </c>
      <c r="B32" s="9" t="s">
        <v>7</v>
      </c>
      <c r="C32" s="322"/>
      <c r="D32" s="325"/>
      <c r="E32" s="319"/>
      <c r="F32" s="362"/>
      <c r="P32" s="49"/>
      <c r="Q32" s="52"/>
      <c r="R32" s="345"/>
      <c r="S32" s="334"/>
      <c r="T32" s="335"/>
    </row>
    <row r="33" spans="1:20" ht="62.25" customHeight="1" thickBot="1">
      <c r="A33" s="24" t="s">
        <v>29</v>
      </c>
      <c r="B33" s="9" t="s">
        <v>7</v>
      </c>
      <c r="C33" s="322"/>
      <c r="D33" s="325"/>
      <c r="E33" s="319"/>
      <c r="F33" s="362"/>
      <c r="P33" s="49"/>
      <c r="Q33" s="52"/>
      <c r="R33" s="345"/>
      <c r="S33" s="334"/>
      <c r="T33" s="335"/>
    </row>
    <row r="34" spans="1:20" ht="55.5" customHeight="1" thickBot="1">
      <c r="A34" s="24" t="s">
        <v>30</v>
      </c>
      <c r="B34" s="9" t="s">
        <v>7</v>
      </c>
      <c r="C34" s="322"/>
      <c r="D34" s="325"/>
      <c r="E34" s="319"/>
      <c r="F34" s="362"/>
      <c r="P34" s="49"/>
      <c r="Q34" s="52"/>
      <c r="R34" s="345"/>
      <c r="S34" s="334"/>
      <c r="T34" s="335"/>
    </row>
    <row r="35" spans="1:20" ht="59.25" customHeight="1" thickBot="1">
      <c r="A35" s="24" t="s">
        <v>16</v>
      </c>
      <c r="B35" s="4" t="s">
        <v>10</v>
      </c>
      <c r="C35" s="323"/>
      <c r="D35" s="326"/>
      <c r="E35" s="320"/>
      <c r="F35" s="363"/>
      <c r="P35" s="49"/>
      <c r="Q35" s="52"/>
      <c r="R35" s="345"/>
      <c r="S35" s="334"/>
      <c r="T35" s="335"/>
    </row>
    <row r="36" spans="1:20" ht="57" customHeight="1" thickBot="1">
      <c r="A36" s="7" t="s">
        <v>32</v>
      </c>
      <c r="B36" s="4"/>
      <c r="C36" s="321">
        <f>E36*E5*6</f>
        <v>358.62</v>
      </c>
      <c r="D36" s="324">
        <f>E36*E5</f>
        <v>59.77</v>
      </c>
      <c r="E36" s="327">
        <v>0.02</v>
      </c>
      <c r="F36" s="361"/>
      <c r="P36" s="48"/>
      <c r="Q36" s="42"/>
      <c r="R36" s="345"/>
      <c r="S36" s="334"/>
      <c r="T36" s="335"/>
    </row>
    <row r="37" spans="1:20" ht="78.75" customHeight="1" thickBot="1">
      <c r="A37" s="24" t="s">
        <v>33</v>
      </c>
      <c r="B37" s="9" t="s">
        <v>34</v>
      </c>
      <c r="C37" s="322"/>
      <c r="D37" s="325"/>
      <c r="E37" s="319"/>
      <c r="F37" s="362"/>
      <c r="P37" s="49"/>
      <c r="Q37" s="52"/>
      <c r="R37" s="345"/>
      <c r="S37" s="334"/>
      <c r="T37" s="335"/>
    </row>
    <row r="38" spans="1:20" ht="58.5" customHeight="1" thickBot="1">
      <c r="A38" s="24" t="s">
        <v>16</v>
      </c>
      <c r="B38" s="4" t="s">
        <v>10</v>
      </c>
      <c r="C38" s="323"/>
      <c r="D38" s="326"/>
      <c r="E38" s="320"/>
      <c r="F38" s="363"/>
      <c r="P38" s="49"/>
      <c r="Q38" s="52"/>
      <c r="R38" s="345"/>
      <c r="S38" s="334"/>
      <c r="T38" s="335"/>
    </row>
    <row r="39" spans="1:20" ht="81" customHeight="1" thickBot="1">
      <c r="A39" s="7" t="s">
        <v>35</v>
      </c>
      <c r="B39" s="4" t="s">
        <v>34</v>
      </c>
      <c r="C39" s="25">
        <f>E39*E5*6</f>
        <v>179.31</v>
      </c>
      <c r="D39" s="25">
        <f>E39*E5</f>
        <v>29.885000000000002</v>
      </c>
      <c r="E39" s="103">
        <v>0.01</v>
      </c>
      <c r="F39" s="132"/>
      <c r="P39" s="48"/>
      <c r="Q39" s="42"/>
      <c r="R39" s="53"/>
      <c r="S39" s="53"/>
      <c r="T39" s="54"/>
    </row>
    <row r="40" spans="1:20" ht="60.75" customHeight="1" thickBot="1">
      <c r="A40" s="7" t="s">
        <v>36</v>
      </c>
      <c r="B40" s="4"/>
      <c r="C40" s="328">
        <f>E40*E5*6</f>
        <v>358.62</v>
      </c>
      <c r="D40" s="329">
        <f>E40*E5</f>
        <v>59.77</v>
      </c>
      <c r="E40" s="318">
        <v>0.02</v>
      </c>
      <c r="F40" s="361"/>
      <c r="P40" s="48"/>
      <c r="Q40" s="42"/>
      <c r="R40" s="345"/>
      <c r="S40" s="334"/>
      <c r="T40" s="335"/>
    </row>
    <row r="41" spans="1:20" ht="84" customHeight="1" thickBot="1">
      <c r="A41" s="24" t="s">
        <v>37</v>
      </c>
      <c r="B41" s="4" t="s">
        <v>34</v>
      </c>
      <c r="C41" s="323"/>
      <c r="D41" s="326"/>
      <c r="E41" s="320"/>
      <c r="F41" s="363"/>
      <c r="P41" s="49"/>
      <c r="Q41" s="42"/>
      <c r="R41" s="345"/>
      <c r="S41" s="334"/>
      <c r="T41" s="335"/>
    </row>
    <row r="42" spans="1:20" ht="61.5" customHeight="1" thickBot="1">
      <c r="A42" s="7" t="s">
        <v>38</v>
      </c>
      <c r="B42" s="12"/>
      <c r="C42" s="321">
        <f>E42*E5*6</f>
        <v>179.31</v>
      </c>
      <c r="D42" s="324">
        <f>E42*E5</f>
        <v>29.885000000000002</v>
      </c>
      <c r="E42" s="327">
        <v>0.01</v>
      </c>
      <c r="F42" s="361"/>
      <c r="P42" s="48"/>
      <c r="Q42" s="41"/>
      <c r="R42" s="345"/>
      <c r="S42" s="334"/>
      <c r="T42" s="335"/>
    </row>
    <row r="43" spans="1:20" ht="103.5" customHeight="1" thickBot="1">
      <c r="A43" s="24" t="s">
        <v>39</v>
      </c>
      <c r="B43" s="12" t="s">
        <v>7</v>
      </c>
      <c r="C43" s="323"/>
      <c r="D43" s="326"/>
      <c r="E43" s="320"/>
      <c r="F43" s="363"/>
      <c r="P43" s="49"/>
      <c r="Q43" s="41"/>
      <c r="R43" s="345"/>
      <c r="S43" s="334"/>
      <c r="T43" s="335"/>
    </row>
    <row r="44" spans="1:20" s="31" customFormat="1" ht="39" customHeight="1" thickBot="1">
      <c r="A44" s="32" t="s">
        <v>40</v>
      </c>
      <c r="B44" s="28"/>
      <c r="C44" s="29">
        <f>D44*6</f>
        <v>69213.659999999989</v>
      </c>
      <c r="D44" s="36">
        <f>E44*E5</f>
        <v>11535.609999999999</v>
      </c>
      <c r="E44" s="102">
        <f>E45+E48+E51+E56+E59</f>
        <v>3.86</v>
      </c>
      <c r="F44" s="280">
        <f>C44</f>
        <v>69213.659999999989</v>
      </c>
      <c r="G44" s="97"/>
      <c r="P44" s="55"/>
      <c r="Q44" s="44"/>
      <c r="R44" s="45"/>
      <c r="S44" s="56"/>
      <c r="T44" s="46"/>
    </row>
    <row r="45" spans="1:20" ht="33" customHeight="1" thickBot="1">
      <c r="A45" s="7" t="s">
        <v>41</v>
      </c>
      <c r="B45" s="6"/>
      <c r="C45" s="328">
        <f>E45*E5*6</f>
        <v>4841.3700000000008</v>
      </c>
      <c r="D45" s="358">
        <f>E45*E5</f>
        <v>806.8950000000001</v>
      </c>
      <c r="E45" s="318">
        <v>0.27</v>
      </c>
      <c r="F45" s="361"/>
      <c r="P45" s="48"/>
      <c r="Q45" s="57"/>
      <c r="R45" s="345"/>
      <c r="S45" s="335"/>
      <c r="T45" s="335"/>
    </row>
    <row r="46" spans="1:20" ht="15.75" thickBot="1">
      <c r="A46" s="24" t="s">
        <v>42</v>
      </c>
      <c r="B46" s="4" t="s">
        <v>7</v>
      </c>
      <c r="C46" s="322"/>
      <c r="D46" s="359"/>
      <c r="E46" s="319"/>
      <c r="F46" s="362"/>
      <c r="P46" s="49"/>
      <c r="Q46" s="58"/>
      <c r="R46" s="345"/>
      <c r="S46" s="335"/>
      <c r="T46" s="335"/>
    </row>
    <row r="47" spans="1:20" ht="63" customHeight="1" thickBot="1">
      <c r="A47" s="24" t="s">
        <v>43</v>
      </c>
      <c r="B47" s="4" t="s">
        <v>10</v>
      </c>
      <c r="C47" s="323"/>
      <c r="D47" s="360"/>
      <c r="E47" s="320"/>
      <c r="F47" s="363"/>
      <c r="P47" s="49"/>
      <c r="Q47" s="58"/>
      <c r="R47" s="345"/>
      <c r="S47" s="335"/>
      <c r="T47" s="335"/>
    </row>
    <row r="48" spans="1:20" ht="33.75" customHeight="1" thickBot="1">
      <c r="A48" s="7" t="s">
        <v>44</v>
      </c>
      <c r="B48" s="6"/>
      <c r="C48" s="321">
        <f>E48*E5*6</f>
        <v>21517.199999999997</v>
      </c>
      <c r="D48" s="324">
        <f>E48*E5</f>
        <v>3586.2</v>
      </c>
      <c r="E48" s="327">
        <v>1.2</v>
      </c>
      <c r="F48" s="361"/>
      <c r="P48" s="48"/>
      <c r="Q48" s="57"/>
      <c r="R48" s="345"/>
      <c r="S48" s="334"/>
      <c r="T48" s="335"/>
    </row>
    <row r="49" spans="1:20" ht="68.25" customHeight="1" thickBot="1">
      <c r="A49" s="24" t="s">
        <v>45</v>
      </c>
      <c r="B49" s="12" t="s">
        <v>46</v>
      </c>
      <c r="C49" s="322"/>
      <c r="D49" s="325"/>
      <c r="E49" s="319"/>
      <c r="F49" s="362"/>
      <c r="P49" s="49"/>
      <c r="Q49" s="41"/>
      <c r="R49" s="345"/>
      <c r="S49" s="334"/>
      <c r="T49" s="335"/>
    </row>
    <row r="50" spans="1:20" ht="59.25" customHeight="1" thickBot="1">
      <c r="A50" s="24" t="s">
        <v>47</v>
      </c>
      <c r="B50" s="4" t="s">
        <v>48</v>
      </c>
      <c r="C50" s="323"/>
      <c r="D50" s="326"/>
      <c r="E50" s="320"/>
      <c r="F50" s="363"/>
      <c r="P50" s="49"/>
      <c r="Q50" s="42"/>
      <c r="R50" s="345"/>
      <c r="S50" s="334"/>
      <c r="T50" s="335"/>
    </row>
    <row r="51" spans="1:20" ht="35.25" customHeight="1" thickBot="1">
      <c r="A51" s="7" t="s">
        <v>49</v>
      </c>
      <c r="B51" s="6"/>
      <c r="C51" s="324">
        <f>E51*E5*6</f>
        <v>15958.59</v>
      </c>
      <c r="D51" s="324">
        <f>E51*E5</f>
        <v>2659.7649999999999</v>
      </c>
      <c r="E51" s="327">
        <v>0.89</v>
      </c>
      <c r="F51" s="361"/>
      <c r="P51" s="48"/>
      <c r="Q51" s="57"/>
      <c r="R51" s="334"/>
      <c r="S51" s="334"/>
      <c r="T51" s="335"/>
    </row>
    <row r="52" spans="1:20" ht="39" customHeight="1" thickBot="1">
      <c r="A52" s="24" t="s">
        <v>50</v>
      </c>
      <c r="B52" s="12" t="s">
        <v>34</v>
      </c>
      <c r="C52" s="325"/>
      <c r="D52" s="325"/>
      <c r="E52" s="319"/>
      <c r="F52" s="362"/>
      <c r="P52" s="49"/>
      <c r="Q52" s="59"/>
      <c r="R52" s="334"/>
      <c r="S52" s="334"/>
      <c r="T52" s="335"/>
    </row>
    <row r="53" spans="1:20" ht="26.25" customHeight="1" thickBot="1">
      <c r="A53" s="13" t="s">
        <v>51</v>
      </c>
      <c r="B53" s="12" t="s">
        <v>34</v>
      </c>
      <c r="C53" s="325"/>
      <c r="D53" s="325"/>
      <c r="E53" s="319"/>
      <c r="F53" s="362"/>
      <c r="P53" s="60"/>
      <c r="Q53" s="59"/>
      <c r="R53" s="334"/>
      <c r="S53" s="334"/>
      <c r="T53" s="335"/>
    </row>
    <row r="54" spans="1:20" ht="27.75" customHeight="1" thickBot="1">
      <c r="A54" s="13" t="s">
        <v>52</v>
      </c>
      <c r="B54" s="12" t="s">
        <v>10</v>
      </c>
      <c r="C54" s="325"/>
      <c r="D54" s="325"/>
      <c r="E54" s="319"/>
      <c r="F54" s="362"/>
      <c r="P54" s="60"/>
      <c r="Q54" s="59"/>
      <c r="R54" s="334"/>
      <c r="S54" s="334"/>
      <c r="T54" s="335"/>
    </row>
    <row r="55" spans="1:20" ht="36" customHeight="1" thickBot="1">
      <c r="A55" s="24" t="s">
        <v>53</v>
      </c>
      <c r="B55" s="4" t="s">
        <v>34</v>
      </c>
      <c r="C55" s="326"/>
      <c r="D55" s="326"/>
      <c r="E55" s="320"/>
      <c r="F55" s="363"/>
      <c r="P55" s="49"/>
      <c r="Q55" s="58"/>
      <c r="R55" s="334"/>
      <c r="S55" s="334"/>
      <c r="T55" s="335"/>
    </row>
    <row r="56" spans="1:20" ht="33.75" customHeight="1" thickBot="1">
      <c r="A56" s="7" t="s">
        <v>54</v>
      </c>
      <c r="B56" s="6"/>
      <c r="C56" s="324">
        <f>E56*E5*6</f>
        <v>4482.75</v>
      </c>
      <c r="D56" s="324">
        <f>E56*E5</f>
        <v>747.125</v>
      </c>
      <c r="E56" s="327">
        <v>0.25</v>
      </c>
      <c r="F56" s="361"/>
      <c r="P56" s="48"/>
      <c r="Q56" s="57"/>
      <c r="R56" s="334"/>
      <c r="S56" s="334"/>
      <c r="T56" s="335"/>
    </row>
    <row r="57" spans="1:20" ht="64.5" customHeight="1" thickBot="1">
      <c r="A57" s="24" t="s">
        <v>55</v>
      </c>
      <c r="B57" s="4" t="s">
        <v>31</v>
      </c>
      <c r="C57" s="325"/>
      <c r="D57" s="325"/>
      <c r="E57" s="319"/>
      <c r="F57" s="362"/>
      <c r="P57" s="49"/>
      <c r="Q57" s="42"/>
      <c r="R57" s="334"/>
      <c r="S57" s="334"/>
      <c r="T57" s="335"/>
    </row>
    <row r="58" spans="1:20" ht="39" thickBot="1">
      <c r="A58" s="24" t="s">
        <v>56</v>
      </c>
      <c r="B58" s="4" t="s">
        <v>7</v>
      </c>
      <c r="C58" s="325"/>
      <c r="D58" s="325"/>
      <c r="E58" s="319"/>
      <c r="F58" s="363"/>
      <c r="P58" s="49"/>
      <c r="Q58" s="42"/>
      <c r="R58" s="334"/>
      <c r="S58" s="334"/>
      <c r="T58" s="335"/>
    </row>
    <row r="59" spans="1:20" ht="36.75" customHeight="1" thickBot="1">
      <c r="A59" s="7" t="s">
        <v>118</v>
      </c>
      <c r="B59" s="89" t="s">
        <v>83</v>
      </c>
      <c r="C59" s="91">
        <f>E59*D5*6</f>
        <v>22413.75</v>
      </c>
      <c r="D59" s="91">
        <f>E59*E5</f>
        <v>3735.625</v>
      </c>
      <c r="E59" s="207">
        <v>1.25</v>
      </c>
      <c r="F59" s="132"/>
      <c r="P59" s="48"/>
      <c r="Q59" s="57"/>
      <c r="R59" s="87"/>
      <c r="S59" s="87"/>
      <c r="T59" s="88"/>
    </row>
    <row r="60" spans="1:20" s="31" customFormat="1" ht="42.75" customHeight="1" thickBot="1">
      <c r="A60" s="32" t="s">
        <v>60</v>
      </c>
      <c r="B60" s="90"/>
      <c r="C60" s="92">
        <f>D60*6</f>
        <v>110275.65000000001</v>
      </c>
      <c r="D60" s="92">
        <f>E60*E5</f>
        <v>18379.275000000001</v>
      </c>
      <c r="E60" s="105">
        <f>E61+E67+E73+E78+E81</f>
        <v>6.15</v>
      </c>
      <c r="F60" s="294">
        <f>C60</f>
        <v>110275.65000000001</v>
      </c>
      <c r="G60" s="97"/>
      <c r="P60" s="55"/>
      <c r="Q60" s="44"/>
      <c r="R60" s="61"/>
      <c r="S60" s="61"/>
      <c r="T60" s="62"/>
    </row>
    <row r="61" spans="1:20" ht="45" customHeight="1" thickBot="1">
      <c r="A61" s="7" t="s">
        <v>61</v>
      </c>
      <c r="B61" s="12"/>
      <c r="C61" s="325">
        <f>E61*E5*6</f>
        <v>31917.18</v>
      </c>
      <c r="D61" s="325">
        <f>E61*E5</f>
        <v>5319.53</v>
      </c>
      <c r="E61" s="319">
        <v>1.78</v>
      </c>
      <c r="F61" s="361"/>
      <c r="P61" s="48"/>
      <c r="Q61" s="41"/>
      <c r="R61" s="334"/>
      <c r="S61" s="334"/>
      <c r="T61" s="335"/>
    </row>
    <row r="62" spans="1:20" ht="64.5" thickBot="1">
      <c r="A62" s="24" t="s">
        <v>62</v>
      </c>
      <c r="B62" s="4" t="s">
        <v>63</v>
      </c>
      <c r="C62" s="325"/>
      <c r="D62" s="325"/>
      <c r="E62" s="319"/>
      <c r="F62" s="362"/>
      <c r="P62" s="49"/>
      <c r="Q62" s="42"/>
      <c r="R62" s="334"/>
      <c r="S62" s="334"/>
      <c r="T62" s="335"/>
    </row>
    <row r="63" spans="1:20" ht="15.75" thickBot="1">
      <c r="A63" s="206" t="s">
        <v>123</v>
      </c>
      <c r="B63" s="147" t="s">
        <v>124</v>
      </c>
      <c r="C63" s="325"/>
      <c r="D63" s="325"/>
      <c r="E63" s="319"/>
      <c r="F63" s="362"/>
      <c r="P63" s="205"/>
      <c r="Q63" s="42"/>
      <c r="R63" s="334"/>
      <c r="S63" s="334"/>
      <c r="T63" s="335"/>
    </row>
    <row r="64" spans="1:20" ht="60" customHeight="1">
      <c r="A64" s="346" t="s">
        <v>89</v>
      </c>
      <c r="B64" s="355" t="s">
        <v>7</v>
      </c>
      <c r="C64" s="325"/>
      <c r="D64" s="325"/>
      <c r="E64" s="319"/>
      <c r="F64" s="362"/>
      <c r="P64" s="49"/>
      <c r="Q64" s="41"/>
      <c r="R64" s="334"/>
      <c r="S64" s="334"/>
      <c r="T64" s="335"/>
    </row>
    <row r="65" spans="1:20" ht="3.75" customHeight="1" thickBot="1">
      <c r="A65" s="348"/>
      <c r="B65" s="356"/>
      <c r="C65" s="325"/>
      <c r="D65" s="325"/>
      <c r="E65" s="319"/>
      <c r="F65" s="362"/>
      <c r="P65" s="49"/>
      <c r="Q65" s="41"/>
      <c r="R65" s="334"/>
      <c r="S65" s="334"/>
      <c r="T65" s="335"/>
    </row>
    <row r="66" spans="1:20" ht="34.5" customHeight="1" thickBot="1">
      <c r="A66" s="24" t="s">
        <v>65</v>
      </c>
      <c r="B66" s="12" t="s">
        <v>10</v>
      </c>
      <c r="C66" s="326"/>
      <c r="D66" s="326"/>
      <c r="E66" s="320"/>
      <c r="F66" s="363"/>
      <c r="P66" s="49"/>
      <c r="Q66" s="41"/>
      <c r="R66" s="334"/>
      <c r="S66" s="334"/>
      <c r="T66" s="335"/>
    </row>
    <row r="67" spans="1:20" ht="79.5" customHeight="1" thickBot="1">
      <c r="A67" s="7" t="s">
        <v>66</v>
      </c>
      <c r="B67" s="12"/>
      <c r="C67" s="324">
        <f>E67*E5*6</f>
        <v>28151.670000000006</v>
      </c>
      <c r="D67" s="324">
        <f>E67*E5</f>
        <v>4691.9450000000006</v>
      </c>
      <c r="E67" s="327">
        <v>1.57</v>
      </c>
      <c r="F67" s="361"/>
      <c r="P67" s="48"/>
      <c r="Q67" s="41"/>
      <c r="R67" s="334"/>
      <c r="S67" s="334"/>
      <c r="T67" s="335"/>
    </row>
    <row r="68" spans="1:20" ht="26.25" thickBot="1">
      <c r="A68" s="24" t="s">
        <v>67</v>
      </c>
      <c r="B68" s="4" t="s">
        <v>10</v>
      </c>
      <c r="C68" s="325"/>
      <c r="D68" s="325"/>
      <c r="E68" s="319"/>
      <c r="F68" s="362"/>
      <c r="P68" s="49"/>
      <c r="Q68" s="42"/>
      <c r="R68" s="334"/>
      <c r="S68" s="334"/>
      <c r="T68" s="335"/>
    </row>
    <row r="69" spans="1:20" ht="37.5" customHeight="1" thickBot="1">
      <c r="A69" s="24" t="s">
        <v>68</v>
      </c>
      <c r="B69" s="4" t="s">
        <v>10</v>
      </c>
      <c r="C69" s="325"/>
      <c r="D69" s="325"/>
      <c r="E69" s="319"/>
      <c r="F69" s="362"/>
      <c r="P69" s="49"/>
      <c r="Q69" s="42"/>
      <c r="R69" s="334"/>
      <c r="S69" s="334"/>
      <c r="T69" s="335"/>
    </row>
    <row r="70" spans="1:20" ht="36" customHeight="1" thickBot="1">
      <c r="A70" s="24" t="s">
        <v>69</v>
      </c>
      <c r="B70" s="4" t="s">
        <v>10</v>
      </c>
      <c r="C70" s="325"/>
      <c r="D70" s="325"/>
      <c r="E70" s="319"/>
      <c r="F70" s="362"/>
      <c r="P70" s="49"/>
      <c r="Q70" s="42"/>
      <c r="R70" s="334"/>
      <c r="S70" s="334"/>
      <c r="T70" s="335"/>
    </row>
    <row r="71" spans="1:20" ht="38.25" customHeight="1" thickBot="1">
      <c r="A71" s="24" t="s">
        <v>70</v>
      </c>
      <c r="B71" s="4" t="s">
        <v>10</v>
      </c>
      <c r="C71" s="325"/>
      <c r="D71" s="325"/>
      <c r="E71" s="319"/>
      <c r="F71" s="362"/>
      <c r="P71" s="49"/>
      <c r="Q71" s="42"/>
      <c r="R71" s="334"/>
      <c r="S71" s="334"/>
      <c r="T71" s="335"/>
    </row>
    <row r="72" spans="1:20" ht="25.5" customHeight="1" thickBot="1">
      <c r="A72" s="24" t="s">
        <v>71</v>
      </c>
      <c r="B72" s="4" t="s">
        <v>72</v>
      </c>
      <c r="C72" s="326"/>
      <c r="D72" s="326"/>
      <c r="E72" s="320"/>
      <c r="F72" s="363"/>
      <c r="P72" s="49"/>
      <c r="Q72" s="42"/>
      <c r="R72" s="334"/>
      <c r="S72" s="334"/>
      <c r="T72" s="335"/>
    </row>
    <row r="73" spans="1:20" ht="25.5" customHeight="1" thickBot="1">
      <c r="A73" s="7" t="s">
        <v>73</v>
      </c>
      <c r="B73" s="12"/>
      <c r="C73" s="324">
        <f>E73*E5*6</f>
        <v>10579.289999999999</v>
      </c>
      <c r="D73" s="324">
        <f>E73*E5</f>
        <v>1763.2149999999999</v>
      </c>
      <c r="E73" s="327">
        <v>0.59</v>
      </c>
      <c r="F73" s="361"/>
      <c r="P73" s="48"/>
      <c r="Q73" s="41"/>
      <c r="R73" s="334"/>
      <c r="S73" s="334"/>
      <c r="T73" s="335"/>
    </row>
    <row r="74" spans="1:20" ht="27.75" customHeight="1" thickBot="1">
      <c r="A74" s="24" t="s">
        <v>74</v>
      </c>
      <c r="B74" s="12" t="s">
        <v>75</v>
      </c>
      <c r="C74" s="325"/>
      <c r="D74" s="325"/>
      <c r="E74" s="319"/>
      <c r="F74" s="362"/>
      <c r="P74" s="49"/>
      <c r="Q74" s="41"/>
      <c r="R74" s="334"/>
      <c r="S74" s="334"/>
      <c r="T74" s="335"/>
    </row>
    <row r="75" spans="1:20" ht="28.5" customHeight="1" thickBot="1">
      <c r="A75" s="24" t="s">
        <v>76</v>
      </c>
      <c r="B75" s="12" t="s">
        <v>10</v>
      </c>
      <c r="C75" s="325"/>
      <c r="D75" s="325"/>
      <c r="E75" s="319"/>
      <c r="F75" s="362"/>
      <c r="P75" s="49"/>
      <c r="Q75" s="41"/>
      <c r="R75" s="334"/>
      <c r="S75" s="334"/>
      <c r="T75" s="335"/>
    </row>
    <row r="76" spans="1:20" ht="35.25" customHeight="1" thickBot="1">
      <c r="A76" s="346" t="s">
        <v>77</v>
      </c>
      <c r="B76" s="14"/>
      <c r="C76" s="325"/>
      <c r="D76" s="325"/>
      <c r="E76" s="319"/>
      <c r="F76" s="362"/>
      <c r="P76" s="351"/>
      <c r="Q76" s="49"/>
      <c r="R76" s="334"/>
      <c r="S76" s="334"/>
      <c r="T76" s="335"/>
    </row>
    <row r="77" spans="1:20" ht="15.75" thickBot="1">
      <c r="A77" s="347"/>
      <c r="B77" s="12" t="s">
        <v>72</v>
      </c>
      <c r="C77" s="326"/>
      <c r="D77" s="326"/>
      <c r="E77" s="320"/>
      <c r="F77" s="363"/>
      <c r="P77" s="351"/>
      <c r="Q77" s="41"/>
      <c r="R77" s="334"/>
      <c r="S77" s="334"/>
      <c r="T77" s="335"/>
    </row>
    <row r="78" spans="1:20" ht="15.75" thickBot="1">
      <c r="A78" s="7" t="s">
        <v>78</v>
      </c>
      <c r="B78" s="6"/>
      <c r="C78" s="321">
        <f>E78*D5*6</f>
        <v>28689.600000000002</v>
      </c>
      <c r="D78" s="324">
        <f>E78*E5</f>
        <v>4781.6000000000004</v>
      </c>
      <c r="E78" s="327">
        <v>1.6</v>
      </c>
      <c r="F78" s="361"/>
      <c r="P78" s="48"/>
      <c r="Q78" s="57"/>
      <c r="R78" s="345"/>
      <c r="S78" s="334"/>
      <c r="T78" s="335"/>
    </row>
    <row r="79" spans="1:20" ht="15.75" thickBot="1">
      <c r="A79" s="24" t="s">
        <v>79</v>
      </c>
      <c r="B79" s="4" t="s">
        <v>80</v>
      </c>
      <c r="C79" s="322"/>
      <c r="D79" s="325"/>
      <c r="E79" s="319"/>
      <c r="F79" s="362"/>
      <c r="P79" s="49"/>
      <c r="Q79" s="42"/>
      <c r="R79" s="345"/>
      <c r="S79" s="334"/>
      <c r="T79" s="335"/>
    </row>
    <row r="80" spans="1:20" ht="81" customHeight="1" thickBot="1">
      <c r="A80" s="24" t="s">
        <v>81</v>
      </c>
      <c r="B80" s="4" t="s">
        <v>10</v>
      </c>
      <c r="C80" s="323"/>
      <c r="D80" s="326"/>
      <c r="E80" s="320"/>
      <c r="F80" s="363"/>
      <c r="P80" s="49"/>
      <c r="Q80" s="42"/>
      <c r="R80" s="345"/>
      <c r="S80" s="334"/>
      <c r="T80" s="335"/>
    </row>
    <row r="81" spans="1:20" ht="68.25" customHeight="1" thickBot="1">
      <c r="A81" s="7" t="s">
        <v>82</v>
      </c>
      <c r="B81" s="4" t="s">
        <v>83</v>
      </c>
      <c r="C81" s="25">
        <f>E81*D5*6</f>
        <v>10937.91</v>
      </c>
      <c r="D81" s="25">
        <f>E81*E5</f>
        <v>1822.9849999999999</v>
      </c>
      <c r="E81" s="208">
        <v>0.61</v>
      </c>
      <c r="F81" s="108"/>
      <c r="P81" s="48"/>
      <c r="Q81" s="42"/>
      <c r="R81" s="53"/>
      <c r="S81" s="53"/>
      <c r="T81" s="54"/>
    </row>
    <row r="82" spans="1:20" s="31" customFormat="1" ht="27" customHeight="1" thickBot="1">
      <c r="A82" s="27" t="s">
        <v>84</v>
      </c>
      <c r="B82" s="35"/>
      <c r="C82" s="34">
        <f>D82*6</f>
        <v>0</v>
      </c>
      <c r="D82" s="34">
        <f>E82*E5</f>
        <v>0</v>
      </c>
      <c r="E82" s="209">
        <v>0</v>
      </c>
      <c r="F82" s="109"/>
      <c r="P82" s="43"/>
      <c r="Q82" s="63"/>
      <c r="R82" s="61"/>
      <c r="S82" s="61"/>
      <c r="T82" s="62"/>
    </row>
    <row r="83" spans="1:20" ht="29.25" customHeight="1" thickBot="1">
      <c r="A83" s="15" t="s">
        <v>85</v>
      </c>
      <c r="B83" s="12" t="s">
        <v>46</v>
      </c>
      <c r="C83" s="26">
        <f>D83*6</f>
        <v>0</v>
      </c>
      <c r="D83" s="26">
        <f>E83*E5</f>
        <v>0</v>
      </c>
      <c r="E83" s="210">
        <v>0</v>
      </c>
      <c r="F83" s="108"/>
      <c r="P83" s="64"/>
      <c r="Q83" s="41"/>
      <c r="R83" s="65"/>
      <c r="S83" s="65"/>
      <c r="T83" s="66"/>
    </row>
    <row r="84" spans="1:20" ht="57.75" thickBot="1">
      <c r="A84" s="27" t="s">
        <v>119</v>
      </c>
      <c r="B84" s="94"/>
      <c r="C84" s="34">
        <v>0</v>
      </c>
      <c r="D84" s="34">
        <v>0</v>
      </c>
      <c r="E84" s="295">
        <v>0</v>
      </c>
      <c r="F84" s="202"/>
      <c r="P84" s="64"/>
      <c r="Q84" s="41"/>
      <c r="R84" s="65"/>
      <c r="S84" s="65"/>
      <c r="T84" s="66"/>
    </row>
    <row r="85" spans="1:20" ht="39" customHeight="1" thickBot="1">
      <c r="A85" s="27" t="s">
        <v>126</v>
      </c>
      <c r="B85" s="94"/>
      <c r="C85" s="34">
        <v>7889.46</v>
      </c>
      <c r="D85" s="228"/>
      <c r="E85" s="93"/>
      <c r="F85" s="232">
        <v>7889.46</v>
      </c>
      <c r="P85" s="64"/>
      <c r="Q85" s="41"/>
      <c r="R85" s="65"/>
      <c r="S85" s="65"/>
      <c r="T85" s="66"/>
    </row>
    <row r="86" spans="1:20" ht="39.75" customHeight="1" thickBot="1">
      <c r="A86" s="27" t="s">
        <v>128</v>
      </c>
      <c r="B86" s="94"/>
      <c r="C86" s="34">
        <v>627.47</v>
      </c>
      <c r="D86" s="228"/>
      <c r="E86" s="93"/>
      <c r="F86" s="232">
        <v>627.47</v>
      </c>
      <c r="P86" s="64"/>
      <c r="Q86" s="41"/>
      <c r="R86" s="65"/>
      <c r="S86" s="65"/>
      <c r="T86" s="66"/>
    </row>
    <row r="87" spans="1:20" ht="25.5" customHeight="1" thickBot="1">
      <c r="A87" s="5" t="s">
        <v>86</v>
      </c>
      <c r="B87" s="16"/>
      <c r="C87" s="26">
        <f>C82+C60+C44+C8+C85+C86</f>
        <v>224047.55</v>
      </c>
      <c r="D87" s="26">
        <f>D82+D60+D44+D8</f>
        <v>35921.770000000004</v>
      </c>
      <c r="E87" s="107">
        <f>E82+E60+E44+E8</f>
        <v>12.02</v>
      </c>
      <c r="F87" s="296">
        <f>F8+F44+F60+F85+F86</f>
        <v>224047.55</v>
      </c>
      <c r="I87" s="96"/>
      <c r="P87" s="67"/>
      <c r="Q87" s="68"/>
      <c r="R87" s="65"/>
      <c r="S87" s="65"/>
      <c r="T87" s="66"/>
    </row>
    <row r="88" spans="1:20" ht="16.5">
      <c r="A88" s="375" t="s">
        <v>132</v>
      </c>
      <c r="B88" s="357"/>
      <c r="C88" s="357"/>
      <c r="D88" s="357"/>
      <c r="E88" s="357"/>
      <c r="F88" s="293">
        <v>164181.56</v>
      </c>
      <c r="I88" s="96"/>
    </row>
    <row r="89" spans="1:20" ht="16.5">
      <c r="A89" s="375" t="s">
        <v>133</v>
      </c>
      <c r="B89" s="357"/>
      <c r="C89" s="357"/>
      <c r="D89" s="357"/>
      <c r="E89" s="357"/>
      <c r="F89" s="288">
        <f>F87+F88-F90</f>
        <v>214486.25</v>
      </c>
    </row>
    <row r="90" spans="1:20" ht="16.5">
      <c r="A90" s="375" t="s">
        <v>134</v>
      </c>
      <c r="B90" s="357"/>
      <c r="C90" s="357"/>
      <c r="D90" s="357"/>
      <c r="E90" s="357"/>
      <c r="F90" s="288">
        <v>173742.86</v>
      </c>
    </row>
    <row r="91" spans="1:20" ht="16.5">
      <c r="A91" s="215"/>
      <c r="B91" s="216"/>
      <c r="C91" s="216"/>
      <c r="D91" s="216"/>
      <c r="E91" s="216"/>
      <c r="F91" s="217"/>
    </row>
    <row r="93" spans="1:20">
      <c r="A93" s="136" t="s">
        <v>121</v>
      </c>
    </row>
    <row r="94" spans="1:20">
      <c r="A94" s="136"/>
    </row>
    <row r="95" spans="1:20">
      <c r="A95" s="136" t="s">
        <v>122</v>
      </c>
    </row>
  </sheetData>
  <mergeCells count="128">
    <mergeCell ref="A88:E88"/>
    <mergeCell ref="A89:E89"/>
    <mergeCell ref="A90:E90"/>
    <mergeCell ref="F9:F13"/>
    <mergeCell ref="F14:F16"/>
    <mergeCell ref="F20:F25"/>
    <mergeCell ref="F26:F29"/>
    <mergeCell ref="F36:F38"/>
    <mergeCell ref="F42:F43"/>
    <mergeCell ref="F45:F47"/>
    <mergeCell ref="F48:F50"/>
    <mergeCell ref="F51:F55"/>
    <mergeCell ref="F56:F58"/>
    <mergeCell ref="F61:F66"/>
    <mergeCell ref="F67:F72"/>
    <mergeCell ref="F73:F77"/>
    <mergeCell ref="F78:F80"/>
    <mergeCell ref="A64:A65"/>
    <mergeCell ref="B64:B65"/>
    <mergeCell ref="A76:A77"/>
    <mergeCell ref="C48:C50"/>
    <mergeCell ref="D48:D50"/>
    <mergeCell ref="E48:E50"/>
    <mergeCell ref="C42:C43"/>
    <mergeCell ref="S78:S80"/>
    <mergeCell ref="T78:T80"/>
    <mergeCell ref="S73:S77"/>
    <mergeCell ref="T73:T77"/>
    <mergeCell ref="P76:P77"/>
    <mergeCell ref="C78:C80"/>
    <mergeCell ref="D78:D80"/>
    <mergeCell ref="E78:E80"/>
    <mergeCell ref="R78:R80"/>
    <mergeCell ref="C73:C77"/>
    <mergeCell ref="D73:D77"/>
    <mergeCell ref="E73:E77"/>
    <mergeCell ref="R73:R77"/>
    <mergeCell ref="R67:R72"/>
    <mergeCell ref="C56:C58"/>
    <mergeCell ref="D56:D58"/>
    <mergeCell ref="E56:E58"/>
    <mergeCell ref="R56:R58"/>
    <mergeCell ref="S56:S58"/>
    <mergeCell ref="T56:T58"/>
    <mergeCell ref="C51:C55"/>
    <mergeCell ref="D51:D55"/>
    <mergeCell ref="E51:E55"/>
    <mergeCell ref="R51:R55"/>
    <mergeCell ref="S51:S55"/>
    <mergeCell ref="T51:T55"/>
    <mergeCell ref="S67:S72"/>
    <mergeCell ref="T67:T72"/>
    <mergeCell ref="C61:C66"/>
    <mergeCell ref="D61:D66"/>
    <mergeCell ref="E61:E66"/>
    <mergeCell ref="R61:R66"/>
    <mergeCell ref="S61:S66"/>
    <mergeCell ref="T61:T66"/>
    <mergeCell ref="C67:C72"/>
    <mergeCell ref="D67:D72"/>
    <mergeCell ref="E67:E72"/>
    <mergeCell ref="R48:R50"/>
    <mergeCell ref="S48:S50"/>
    <mergeCell ref="T48:T50"/>
    <mergeCell ref="C45:C47"/>
    <mergeCell ref="D45:D47"/>
    <mergeCell ref="E45:E47"/>
    <mergeCell ref="R45:R47"/>
    <mergeCell ref="S45:S47"/>
    <mergeCell ref="T45:T47"/>
    <mergeCell ref="D42:D43"/>
    <mergeCell ref="E42:E43"/>
    <mergeCell ref="R42:R43"/>
    <mergeCell ref="S42:S43"/>
    <mergeCell ref="T42:T43"/>
    <mergeCell ref="C40:C41"/>
    <mergeCell ref="D40:D41"/>
    <mergeCell ref="E40:E41"/>
    <mergeCell ref="R40:R41"/>
    <mergeCell ref="S40:S41"/>
    <mergeCell ref="T40:T41"/>
    <mergeCell ref="F40:F41"/>
    <mergeCell ref="C36:C38"/>
    <mergeCell ref="D36:D38"/>
    <mergeCell ref="E36:E38"/>
    <mergeCell ref="R36:R38"/>
    <mergeCell ref="S36:S38"/>
    <mergeCell ref="T36:T38"/>
    <mergeCell ref="C30:C35"/>
    <mergeCell ref="D30:D35"/>
    <mergeCell ref="E30:E35"/>
    <mergeCell ref="R30:R35"/>
    <mergeCell ref="S30:S35"/>
    <mergeCell ref="T30:T35"/>
    <mergeCell ref="F30:F35"/>
    <mergeCell ref="C26:C29"/>
    <mergeCell ref="D26:D29"/>
    <mergeCell ref="E26:E29"/>
    <mergeCell ref="R26:R29"/>
    <mergeCell ref="S26:S29"/>
    <mergeCell ref="T26:T29"/>
    <mergeCell ref="C20:C25"/>
    <mergeCell ref="D20:D25"/>
    <mergeCell ref="E20:E25"/>
    <mergeCell ref="R20:R25"/>
    <mergeCell ref="S20:S25"/>
    <mergeCell ref="T20:T25"/>
    <mergeCell ref="A2:E2"/>
    <mergeCell ref="P2:T2"/>
    <mergeCell ref="C9:C13"/>
    <mergeCell ref="D9:D13"/>
    <mergeCell ref="E9:E13"/>
    <mergeCell ref="R9:R13"/>
    <mergeCell ref="S9:S13"/>
    <mergeCell ref="T9:T13"/>
    <mergeCell ref="C17:C19"/>
    <mergeCell ref="D17:D19"/>
    <mergeCell ref="E17:E19"/>
    <mergeCell ref="R17:R19"/>
    <mergeCell ref="S17:S19"/>
    <mergeCell ref="T17:T19"/>
    <mergeCell ref="C14:C16"/>
    <mergeCell ref="D14:D16"/>
    <mergeCell ref="E14:E16"/>
    <mergeCell ref="R14:R16"/>
    <mergeCell ref="S14:S16"/>
    <mergeCell ref="T14:T16"/>
    <mergeCell ref="F17:F19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95"/>
  <sheetViews>
    <sheetView topLeftCell="A80" workbookViewId="0">
      <selection sqref="A1:F95"/>
    </sheetView>
  </sheetViews>
  <sheetFormatPr defaultRowHeight="15"/>
  <cols>
    <col min="1" max="1" width="73.5703125" style="1" customWidth="1"/>
    <col min="2" max="2" width="15.5703125" style="69" customWidth="1"/>
    <col min="3" max="3" width="10.5703125" style="1" customWidth="1"/>
    <col min="4" max="5" width="10.7109375" style="1" customWidth="1"/>
    <col min="6" max="6" width="13.42578125" style="1" customWidth="1"/>
    <col min="7" max="7" width="9.140625" style="1"/>
    <col min="8" max="9" width="9.5703125" style="1" bestFit="1" customWidth="1"/>
    <col min="10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109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2767</v>
      </c>
      <c r="E5" s="23">
        <v>2767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17" t="s">
        <v>2</v>
      </c>
      <c r="F6" s="129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101">
        <v>5</v>
      </c>
      <c r="F7" s="211">
        <v>6</v>
      </c>
      <c r="P7" s="41"/>
      <c r="Q7" s="42"/>
      <c r="R7" s="42"/>
      <c r="S7" s="42"/>
      <c r="T7" s="42"/>
      <c r="U7" s="38"/>
    </row>
    <row r="8" spans="1:21" s="31" customFormat="1" ht="110.25" customHeight="1" thickBot="1">
      <c r="A8" s="27" t="s">
        <v>3</v>
      </c>
      <c r="B8" s="28"/>
      <c r="C8" s="29">
        <f>D8*6</f>
        <v>33370.019999999997</v>
      </c>
      <c r="D8" s="29">
        <f>E8*E5</f>
        <v>5561.6699999999992</v>
      </c>
      <c r="E8" s="102">
        <f>E9+E14+E17+E20+E26+E30+E36+E39+E40+E42</f>
        <v>2.0099999999999998</v>
      </c>
      <c r="F8" s="213">
        <f>C8</f>
        <v>33370.019999999997</v>
      </c>
      <c r="P8" s="43"/>
      <c r="Q8" s="44"/>
      <c r="R8" s="45"/>
      <c r="S8" s="45"/>
      <c r="T8" s="46"/>
      <c r="U8" s="47"/>
    </row>
    <row r="9" spans="1:21" ht="41.25" customHeight="1" thickBot="1">
      <c r="A9" s="7" t="s">
        <v>4</v>
      </c>
      <c r="B9" s="4"/>
      <c r="C9" s="336">
        <f>D9*6</f>
        <v>996.11999999999989</v>
      </c>
      <c r="D9" s="339">
        <f>E9*E5</f>
        <v>166.01999999999998</v>
      </c>
      <c r="E9" s="342">
        <v>0.06</v>
      </c>
      <c r="F9" s="315"/>
      <c r="P9" s="48"/>
      <c r="Q9" s="42"/>
      <c r="R9" s="331"/>
      <c r="S9" s="332"/>
      <c r="T9" s="333"/>
    </row>
    <row r="10" spans="1:21" ht="38.25" customHeight="1" thickBot="1">
      <c r="A10" s="24" t="s">
        <v>5</v>
      </c>
      <c r="B10" s="4"/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36" customHeight="1" thickBot="1">
      <c r="A11" s="24" t="s">
        <v>6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50.25" customHeight="1" thickBot="1">
      <c r="A12" s="24" t="s">
        <v>8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50.25" customHeight="1" thickBot="1">
      <c r="A13" s="24" t="s">
        <v>9</v>
      </c>
      <c r="B13" s="4" t="s">
        <v>10</v>
      </c>
      <c r="C13" s="338"/>
      <c r="D13" s="341"/>
      <c r="E13" s="344"/>
      <c r="F13" s="317"/>
      <c r="P13" s="49"/>
      <c r="Q13" s="42"/>
      <c r="R13" s="331"/>
      <c r="S13" s="332"/>
      <c r="T13" s="333"/>
    </row>
    <row r="14" spans="1:21" ht="33" customHeight="1" thickBot="1">
      <c r="A14" s="7" t="s">
        <v>11</v>
      </c>
      <c r="B14" s="4"/>
      <c r="C14" s="324">
        <f>D14*6</f>
        <v>1328.16</v>
      </c>
      <c r="D14" s="324">
        <f>E14*E5</f>
        <v>221.36</v>
      </c>
      <c r="E14" s="327">
        <v>0.08</v>
      </c>
      <c r="F14" s="315"/>
      <c r="P14" s="48"/>
      <c r="Q14" s="42"/>
      <c r="R14" s="334"/>
      <c r="S14" s="334"/>
      <c r="T14" s="335"/>
    </row>
    <row r="15" spans="1:21" ht="144.75" customHeight="1" thickBot="1">
      <c r="A15" s="24" t="s">
        <v>12</v>
      </c>
      <c r="B15" s="4" t="s">
        <v>7</v>
      </c>
      <c r="C15" s="325"/>
      <c r="D15" s="325"/>
      <c r="E15" s="319"/>
      <c r="F15" s="316"/>
      <c r="P15" s="49"/>
      <c r="Q15" s="42"/>
      <c r="R15" s="334"/>
      <c r="S15" s="334"/>
      <c r="T15" s="335"/>
    </row>
    <row r="16" spans="1:21" ht="59.25" customHeight="1" thickBot="1">
      <c r="A16" s="24" t="s">
        <v>13</v>
      </c>
      <c r="B16" s="4" t="s">
        <v>10</v>
      </c>
      <c r="C16" s="326"/>
      <c r="D16" s="326"/>
      <c r="E16" s="320"/>
      <c r="F16" s="317"/>
      <c r="P16" s="49"/>
      <c r="Q16" s="42"/>
      <c r="R16" s="334"/>
      <c r="S16" s="334"/>
      <c r="T16" s="335"/>
    </row>
    <row r="17" spans="1:20" ht="46.5" customHeight="1" thickBot="1">
      <c r="A17" s="7" t="s">
        <v>14</v>
      </c>
      <c r="B17" s="4"/>
      <c r="C17" s="321">
        <f>D17*6</f>
        <v>332.04</v>
      </c>
      <c r="D17" s="324">
        <f>E17*E5</f>
        <v>55.34</v>
      </c>
      <c r="E17" s="327">
        <v>0.02</v>
      </c>
      <c r="F17" s="315"/>
      <c r="P17" s="48"/>
      <c r="Q17" s="42"/>
      <c r="R17" s="345"/>
      <c r="S17" s="334"/>
      <c r="T17" s="335"/>
    </row>
    <row r="18" spans="1:20" ht="127.5" customHeight="1" thickBot="1">
      <c r="A18" s="24" t="s">
        <v>15</v>
      </c>
      <c r="B18" s="9" t="s">
        <v>7</v>
      </c>
      <c r="C18" s="322"/>
      <c r="D18" s="325"/>
      <c r="E18" s="319"/>
      <c r="F18" s="316"/>
      <c r="P18" s="49"/>
      <c r="Q18" s="50"/>
      <c r="R18" s="345"/>
      <c r="S18" s="334"/>
      <c r="T18" s="335"/>
    </row>
    <row r="19" spans="1:20" ht="48" customHeight="1" thickBot="1">
      <c r="A19" s="24" t="s">
        <v>16</v>
      </c>
      <c r="B19" s="9" t="s">
        <v>10</v>
      </c>
      <c r="C19" s="323"/>
      <c r="D19" s="326"/>
      <c r="E19" s="320"/>
      <c r="F19" s="317"/>
      <c r="P19" s="49"/>
      <c r="Q19" s="50"/>
      <c r="R19" s="345"/>
      <c r="S19" s="334"/>
      <c r="T19" s="335"/>
    </row>
    <row r="20" spans="1:20" ht="48" customHeight="1" thickBot="1">
      <c r="A20" s="7" t="s">
        <v>17</v>
      </c>
      <c r="B20" s="4"/>
      <c r="C20" s="324">
        <f>D20*6</f>
        <v>23408.82</v>
      </c>
      <c r="D20" s="324">
        <f>E20*E5</f>
        <v>3901.47</v>
      </c>
      <c r="E20" s="327">
        <v>1.41</v>
      </c>
      <c r="F20" s="315"/>
      <c r="P20" s="48"/>
      <c r="Q20" s="42"/>
      <c r="R20" s="334"/>
      <c r="S20" s="334"/>
      <c r="T20" s="335"/>
    </row>
    <row r="21" spans="1:20" ht="30" customHeight="1" thickBot="1">
      <c r="A21" s="10" t="s">
        <v>18</v>
      </c>
      <c r="B21" s="9" t="s">
        <v>7</v>
      </c>
      <c r="C21" s="325"/>
      <c r="D21" s="325"/>
      <c r="E21" s="319"/>
      <c r="F21" s="316"/>
      <c r="P21" s="51"/>
      <c r="Q21" s="50"/>
      <c r="R21" s="334"/>
      <c r="S21" s="334"/>
      <c r="T21" s="335"/>
    </row>
    <row r="22" spans="1:20" ht="65.25" thickBot="1">
      <c r="A22" s="37" t="s">
        <v>19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36.75" customHeight="1" thickBot="1">
      <c r="A23" s="10" t="s">
        <v>20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39" customHeight="1" thickBot="1">
      <c r="A24" s="10" t="s">
        <v>21</v>
      </c>
      <c r="B24" s="9" t="s">
        <v>10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63" customHeight="1" thickBot="1">
      <c r="A25" s="10" t="s">
        <v>22</v>
      </c>
      <c r="B25" s="9" t="s">
        <v>10</v>
      </c>
      <c r="C25" s="326"/>
      <c r="D25" s="326"/>
      <c r="E25" s="320"/>
      <c r="F25" s="317"/>
      <c r="P25" s="51"/>
      <c r="Q25" s="50"/>
      <c r="R25" s="334"/>
      <c r="S25" s="334"/>
      <c r="T25" s="335"/>
    </row>
    <row r="26" spans="1:20" ht="42" customHeight="1" thickBot="1">
      <c r="A26" s="7" t="s">
        <v>23</v>
      </c>
      <c r="B26" s="4"/>
      <c r="C26" s="324">
        <f>D26*6</f>
        <v>1328.16</v>
      </c>
      <c r="D26" s="324">
        <f>E26*E5</f>
        <v>221.36</v>
      </c>
      <c r="E26" s="327">
        <v>0.08</v>
      </c>
      <c r="F26" s="315"/>
      <c r="P26" s="48"/>
      <c r="Q26" s="42"/>
      <c r="R26" s="334"/>
      <c r="S26" s="334"/>
      <c r="T26" s="335"/>
    </row>
    <row r="27" spans="1:20" ht="48" customHeight="1" thickBot="1">
      <c r="A27" s="10" t="s">
        <v>24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58.5" customHeight="1" thickBot="1">
      <c r="A28" s="10" t="s">
        <v>25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51" customHeight="1" thickBot="1">
      <c r="A29" s="10" t="s">
        <v>16</v>
      </c>
      <c r="B29" s="9" t="s">
        <v>10</v>
      </c>
      <c r="C29" s="326"/>
      <c r="D29" s="326"/>
      <c r="E29" s="320"/>
      <c r="F29" s="317"/>
      <c r="P29" s="51"/>
      <c r="Q29" s="50"/>
      <c r="R29" s="334"/>
      <c r="S29" s="334"/>
      <c r="T29" s="335"/>
    </row>
    <row r="30" spans="1:20" ht="47.25" customHeight="1" thickBot="1">
      <c r="A30" s="7" t="s">
        <v>26</v>
      </c>
      <c r="B30" s="4"/>
      <c r="C30" s="321">
        <f>D30*6</f>
        <v>4980.6000000000004</v>
      </c>
      <c r="D30" s="324">
        <f>E30*E5</f>
        <v>830.1</v>
      </c>
      <c r="E30" s="327">
        <v>0.3</v>
      </c>
      <c r="F30" s="315"/>
      <c r="P30" s="48"/>
      <c r="Q30" s="42"/>
      <c r="R30" s="345"/>
      <c r="S30" s="334"/>
      <c r="T30" s="335"/>
    </row>
    <row r="31" spans="1:20" ht="44.25" customHeight="1" thickBot="1">
      <c r="A31" s="24" t="s">
        <v>27</v>
      </c>
      <c r="B31" s="9" t="s">
        <v>7</v>
      </c>
      <c r="C31" s="322"/>
      <c r="D31" s="325"/>
      <c r="E31" s="319"/>
      <c r="F31" s="316"/>
      <c r="P31" s="49"/>
      <c r="Q31" s="52"/>
      <c r="R31" s="345"/>
      <c r="S31" s="334"/>
      <c r="T31" s="335"/>
    </row>
    <row r="32" spans="1:20" ht="51.75" customHeight="1" thickBot="1">
      <c r="A32" s="24" t="s">
        <v>28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1.75" customHeight="1" thickBot="1">
      <c r="A33" s="24" t="s">
        <v>29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5.75" customHeight="1" thickBot="1">
      <c r="A34" s="24" t="s">
        <v>30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59.25" customHeight="1" thickBot="1">
      <c r="A35" s="24" t="s">
        <v>16</v>
      </c>
      <c r="B35" s="4" t="s">
        <v>10</v>
      </c>
      <c r="C35" s="323"/>
      <c r="D35" s="326"/>
      <c r="E35" s="320"/>
      <c r="F35" s="317"/>
      <c r="P35" s="49"/>
      <c r="Q35" s="52"/>
      <c r="R35" s="345"/>
      <c r="S35" s="334"/>
      <c r="T35" s="335"/>
    </row>
    <row r="36" spans="1:20" ht="57.75" customHeight="1" thickBot="1">
      <c r="A36" s="7" t="s">
        <v>32</v>
      </c>
      <c r="B36" s="4"/>
      <c r="C36" s="321">
        <f>D36*6</f>
        <v>332.04</v>
      </c>
      <c r="D36" s="324">
        <f>E36*E5</f>
        <v>55.34</v>
      </c>
      <c r="E36" s="327">
        <v>0.02</v>
      </c>
      <c r="F36" s="315"/>
      <c r="P36" s="48"/>
      <c r="Q36" s="42"/>
      <c r="R36" s="345"/>
      <c r="S36" s="334"/>
      <c r="T36" s="335"/>
    </row>
    <row r="37" spans="1:20" ht="79.5" customHeight="1" thickBot="1">
      <c r="A37" s="24" t="s">
        <v>33</v>
      </c>
      <c r="B37" s="9" t="s">
        <v>34</v>
      </c>
      <c r="C37" s="322"/>
      <c r="D37" s="325"/>
      <c r="E37" s="319"/>
      <c r="F37" s="316"/>
      <c r="P37" s="49"/>
      <c r="Q37" s="52"/>
      <c r="R37" s="345"/>
      <c r="S37" s="334"/>
      <c r="T37" s="335"/>
    </row>
    <row r="38" spans="1:20" ht="58.5" customHeight="1" thickBot="1">
      <c r="A38" s="24" t="s">
        <v>16</v>
      </c>
      <c r="B38" s="4" t="s">
        <v>10</v>
      </c>
      <c r="C38" s="323"/>
      <c r="D38" s="326"/>
      <c r="E38" s="320"/>
      <c r="F38" s="317"/>
      <c r="P38" s="49"/>
      <c r="Q38" s="52"/>
      <c r="R38" s="345"/>
      <c r="S38" s="334"/>
      <c r="T38" s="335"/>
    </row>
    <row r="39" spans="1:20" ht="88.5" customHeight="1" thickBot="1">
      <c r="A39" s="7" t="s">
        <v>35</v>
      </c>
      <c r="B39" s="4" t="s">
        <v>34</v>
      </c>
      <c r="C39" s="25">
        <f>D39*6</f>
        <v>166.02</v>
      </c>
      <c r="D39" s="25">
        <f>E39*E5</f>
        <v>27.67</v>
      </c>
      <c r="E39" s="103">
        <v>0.01</v>
      </c>
      <c r="F39" s="108"/>
      <c r="P39" s="48"/>
      <c r="Q39" s="42"/>
      <c r="R39" s="53"/>
      <c r="S39" s="53"/>
      <c r="T39" s="54"/>
    </row>
    <row r="40" spans="1:20" ht="60.75" customHeight="1" thickBot="1">
      <c r="A40" s="7" t="s">
        <v>36</v>
      </c>
      <c r="B40" s="4"/>
      <c r="C40" s="328">
        <f>D40*6</f>
        <v>332.04</v>
      </c>
      <c r="D40" s="329">
        <f>E40*E5</f>
        <v>55.34</v>
      </c>
      <c r="E40" s="318">
        <v>0.02</v>
      </c>
      <c r="F40" s="315"/>
      <c r="P40" s="48"/>
      <c r="Q40" s="42"/>
      <c r="R40" s="345"/>
      <c r="S40" s="334"/>
      <c r="T40" s="335"/>
    </row>
    <row r="41" spans="1:20" ht="72" customHeight="1" thickBot="1">
      <c r="A41" s="24" t="s">
        <v>37</v>
      </c>
      <c r="B41" s="4" t="s">
        <v>34</v>
      </c>
      <c r="C41" s="323"/>
      <c r="D41" s="326"/>
      <c r="E41" s="320"/>
      <c r="F41" s="317"/>
      <c r="P41" s="49"/>
      <c r="Q41" s="42"/>
      <c r="R41" s="345"/>
      <c r="S41" s="334"/>
      <c r="T41" s="335"/>
    </row>
    <row r="42" spans="1:20" ht="61.5" customHeight="1" thickBot="1">
      <c r="A42" s="7" t="s">
        <v>38</v>
      </c>
      <c r="B42" s="12"/>
      <c r="C42" s="321">
        <f>E42*E5*6</f>
        <v>166.02</v>
      </c>
      <c r="D42" s="324">
        <f>E42*E5</f>
        <v>27.67</v>
      </c>
      <c r="E42" s="327">
        <v>0.01</v>
      </c>
      <c r="F42" s="315"/>
      <c r="P42" s="48"/>
      <c r="Q42" s="41"/>
      <c r="R42" s="345"/>
      <c r="S42" s="334"/>
      <c r="T42" s="335"/>
    </row>
    <row r="43" spans="1:20" ht="103.5" customHeight="1" thickBot="1">
      <c r="A43" s="24" t="s">
        <v>39</v>
      </c>
      <c r="B43" s="12" t="s">
        <v>7</v>
      </c>
      <c r="C43" s="323"/>
      <c r="D43" s="326"/>
      <c r="E43" s="320"/>
      <c r="F43" s="317"/>
      <c r="P43" s="49"/>
      <c r="Q43" s="41"/>
      <c r="R43" s="345"/>
      <c r="S43" s="334"/>
      <c r="T43" s="335"/>
    </row>
    <row r="44" spans="1:20" s="31" customFormat="1" ht="39" thickBot="1">
      <c r="A44" s="32" t="s">
        <v>40</v>
      </c>
      <c r="B44" s="28"/>
      <c r="C44" s="29">
        <f>C45+C48+C51+C56+C59</f>
        <v>64083.72</v>
      </c>
      <c r="D44" s="36">
        <f>E44*E5</f>
        <v>10680.619999999999</v>
      </c>
      <c r="E44" s="102">
        <f>E45+E48+E51+E56+E59</f>
        <v>3.86</v>
      </c>
      <c r="F44" s="213">
        <f>C44</f>
        <v>64083.72</v>
      </c>
      <c r="G44" s="97"/>
      <c r="P44" s="55"/>
      <c r="Q44" s="44"/>
      <c r="R44" s="45"/>
      <c r="S44" s="56"/>
      <c r="T44" s="46"/>
    </row>
    <row r="45" spans="1:20" ht="33.75" customHeight="1" thickBot="1">
      <c r="A45" s="7" t="s">
        <v>41</v>
      </c>
      <c r="B45" s="6"/>
      <c r="C45" s="328">
        <f>D45*6</f>
        <v>4482.54</v>
      </c>
      <c r="D45" s="358">
        <f>E45*E5</f>
        <v>747.09</v>
      </c>
      <c r="E45" s="318">
        <v>0.27</v>
      </c>
      <c r="F45" s="315"/>
      <c r="P45" s="48"/>
      <c r="Q45" s="57"/>
      <c r="R45" s="345"/>
      <c r="S45" s="335"/>
      <c r="T45" s="335"/>
    </row>
    <row r="46" spans="1:20" ht="26.25" customHeight="1" thickBot="1">
      <c r="A46" s="24" t="s">
        <v>42</v>
      </c>
      <c r="B46" s="4" t="s">
        <v>7</v>
      </c>
      <c r="C46" s="322"/>
      <c r="D46" s="359"/>
      <c r="E46" s="319"/>
      <c r="F46" s="316"/>
      <c r="P46" s="49"/>
      <c r="Q46" s="58"/>
      <c r="R46" s="345"/>
      <c r="S46" s="335"/>
      <c r="T46" s="335"/>
    </row>
    <row r="47" spans="1:20" ht="60" customHeight="1" thickBot="1">
      <c r="A47" s="24" t="s">
        <v>43</v>
      </c>
      <c r="B47" s="4" t="s">
        <v>10</v>
      </c>
      <c r="C47" s="323"/>
      <c r="D47" s="360"/>
      <c r="E47" s="320"/>
      <c r="F47" s="317"/>
      <c r="P47" s="49"/>
      <c r="Q47" s="58"/>
      <c r="R47" s="345"/>
      <c r="S47" s="335"/>
      <c r="T47" s="335"/>
    </row>
    <row r="48" spans="1:20" ht="42.75" customHeight="1" thickBot="1">
      <c r="A48" s="7" t="s">
        <v>44</v>
      </c>
      <c r="B48" s="6"/>
      <c r="C48" s="321">
        <f>D48*6</f>
        <v>19922.400000000001</v>
      </c>
      <c r="D48" s="324">
        <f>E48*E5</f>
        <v>3320.4</v>
      </c>
      <c r="E48" s="327">
        <v>1.2</v>
      </c>
      <c r="F48" s="315"/>
      <c r="P48" s="48"/>
      <c r="Q48" s="57"/>
      <c r="R48" s="345"/>
      <c r="S48" s="334"/>
      <c r="T48" s="335"/>
    </row>
    <row r="49" spans="1:20" ht="76.5" customHeight="1" thickBot="1">
      <c r="A49" s="24" t="s">
        <v>45</v>
      </c>
      <c r="B49" s="12" t="s">
        <v>46</v>
      </c>
      <c r="C49" s="322"/>
      <c r="D49" s="325"/>
      <c r="E49" s="319"/>
      <c r="F49" s="316"/>
      <c r="P49" s="49"/>
      <c r="Q49" s="41"/>
      <c r="R49" s="345"/>
      <c r="S49" s="334"/>
      <c r="T49" s="335"/>
    </row>
    <row r="50" spans="1:20" ht="72" customHeight="1" thickBot="1">
      <c r="A50" s="24" t="s">
        <v>47</v>
      </c>
      <c r="B50" s="4" t="s">
        <v>48</v>
      </c>
      <c r="C50" s="323"/>
      <c r="D50" s="326"/>
      <c r="E50" s="320"/>
      <c r="F50" s="317"/>
      <c r="P50" s="49"/>
      <c r="Q50" s="42"/>
      <c r="R50" s="345"/>
      <c r="S50" s="334"/>
      <c r="T50" s="335"/>
    </row>
    <row r="51" spans="1:20" ht="33" customHeight="1" thickBot="1">
      <c r="A51" s="7" t="s">
        <v>49</v>
      </c>
      <c r="B51" s="6"/>
      <c r="C51" s="324">
        <f>D51*6</f>
        <v>14775.78</v>
      </c>
      <c r="D51" s="324">
        <f>E51*E5</f>
        <v>2462.63</v>
      </c>
      <c r="E51" s="327">
        <v>0.89</v>
      </c>
      <c r="F51" s="315"/>
      <c r="P51" s="48"/>
      <c r="Q51" s="57"/>
      <c r="R51" s="334"/>
      <c r="S51" s="334"/>
      <c r="T51" s="335"/>
    </row>
    <row r="52" spans="1:20" ht="36" customHeight="1" thickBot="1">
      <c r="A52" s="24" t="s">
        <v>50</v>
      </c>
      <c r="B52" s="12" t="s">
        <v>34</v>
      </c>
      <c r="C52" s="325"/>
      <c r="D52" s="325"/>
      <c r="E52" s="319"/>
      <c r="F52" s="316"/>
      <c r="P52" s="49"/>
      <c r="Q52" s="59"/>
      <c r="R52" s="334"/>
      <c r="S52" s="334"/>
      <c r="T52" s="335"/>
    </row>
    <row r="53" spans="1:20" ht="23.25" customHeight="1" thickBot="1">
      <c r="A53" s="13" t="s">
        <v>51</v>
      </c>
      <c r="B53" s="12" t="s">
        <v>34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25.5" customHeight="1" thickBot="1">
      <c r="A54" s="13" t="s">
        <v>52</v>
      </c>
      <c r="B54" s="12" t="s">
        <v>10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36.75" customHeight="1" thickBot="1">
      <c r="A55" s="24" t="s">
        <v>53</v>
      </c>
      <c r="B55" s="4" t="s">
        <v>34</v>
      </c>
      <c r="C55" s="326"/>
      <c r="D55" s="326"/>
      <c r="E55" s="320"/>
      <c r="F55" s="317"/>
      <c r="P55" s="49"/>
      <c r="Q55" s="58"/>
      <c r="R55" s="334"/>
      <c r="S55" s="334"/>
      <c r="T55" s="335"/>
    </row>
    <row r="56" spans="1:20" ht="37.5" customHeight="1" thickBot="1">
      <c r="A56" s="7" t="s">
        <v>54</v>
      </c>
      <c r="B56" s="6"/>
      <c r="C56" s="324">
        <f>D56*6</f>
        <v>4150.5</v>
      </c>
      <c r="D56" s="324">
        <f>E56*E5</f>
        <v>691.75</v>
      </c>
      <c r="E56" s="327">
        <v>0.25</v>
      </c>
      <c r="F56" s="315"/>
      <c r="P56" s="48"/>
      <c r="Q56" s="57"/>
      <c r="R56" s="334"/>
      <c r="S56" s="334"/>
      <c r="T56" s="335"/>
    </row>
    <row r="57" spans="1:20" ht="68.25" customHeight="1" thickBot="1">
      <c r="A57" s="24" t="s">
        <v>55</v>
      </c>
      <c r="B57" s="4" t="s">
        <v>31</v>
      </c>
      <c r="C57" s="325"/>
      <c r="D57" s="325"/>
      <c r="E57" s="319"/>
      <c r="F57" s="316"/>
      <c r="P57" s="49"/>
      <c r="Q57" s="42"/>
      <c r="R57" s="334"/>
      <c r="S57" s="334"/>
      <c r="T57" s="335"/>
    </row>
    <row r="58" spans="1:20" ht="44.25" customHeight="1" thickBot="1">
      <c r="A58" s="24" t="s">
        <v>56</v>
      </c>
      <c r="B58" s="4" t="s">
        <v>7</v>
      </c>
      <c r="C58" s="325"/>
      <c r="D58" s="325"/>
      <c r="E58" s="319"/>
      <c r="F58" s="317"/>
      <c r="P58" s="49"/>
      <c r="Q58" s="42"/>
      <c r="R58" s="334"/>
      <c r="S58" s="334"/>
      <c r="T58" s="335"/>
    </row>
    <row r="59" spans="1:20" ht="32.25" customHeight="1" thickBot="1">
      <c r="A59" s="7" t="s">
        <v>118</v>
      </c>
      <c r="B59" s="89" t="s">
        <v>83</v>
      </c>
      <c r="C59" s="91">
        <f>E59*D5*6</f>
        <v>20752.5</v>
      </c>
      <c r="D59" s="91">
        <f>E59*E5</f>
        <v>3458.75</v>
      </c>
      <c r="E59" s="207">
        <v>1.25</v>
      </c>
      <c r="F59" s="108"/>
      <c r="P59" s="48"/>
      <c r="Q59" s="57"/>
      <c r="R59" s="87"/>
      <c r="S59" s="87"/>
      <c r="T59" s="88"/>
    </row>
    <row r="60" spans="1:20" s="31" customFormat="1" ht="39.75" customHeight="1" thickBot="1">
      <c r="A60" s="32" t="s">
        <v>60</v>
      </c>
      <c r="B60" s="90"/>
      <c r="C60" s="92">
        <f>C61+C67+C73+C78+C81</f>
        <v>102102.3</v>
      </c>
      <c r="D60" s="92">
        <f>E60*E5</f>
        <v>17017.05</v>
      </c>
      <c r="E60" s="105">
        <f>E61+E67+E73+E78+E81</f>
        <v>6.15</v>
      </c>
      <c r="F60" s="188">
        <f>C60</f>
        <v>102102.3</v>
      </c>
      <c r="P60" s="55"/>
      <c r="Q60" s="44"/>
      <c r="R60" s="61"/>
      <c r="S60" s="61"/>
      <c r="T60" s="62"/>
    </row>
    <row r="61" spans="1:20" ht="36.75" customHeight="1" thickBot="1">
      <c r="A61" s="7" t="s">
        <v>61</v>
      </c>
      <c r="B61" s="12"/>
      <c r="C61" s="325">
        <f>D61*6</f>
        <v>29551.56</v>
      </c>
      <c r="D61" s="325">
        <f>E61*E5</f>
        <v>4925.26</v>
      </c>
      <c r="E61" s="319">
        <v>1.78</v>
      </c>
      <c r="F61" s="315"/>
      <c r="P61" s="48"/>
      <c r="Q61" s="41"/>
      <c r="R61" s="334"/>
      <c r="S61" s="334"/>
      <c r="T61" s="335"/>
    </row>
    <row r="62" spans="1:20" ht="63.75">
      <c r="A62" s="83" t="s">
        <v>62</v>
      </c>
      <c r="B62" s="85" t="s">
        <v>63</v>
      </c>
      <c r="C62" s="325"/>
      <c r="D62" s="325"/>
      <c r="E62" s="319"/>
      <c r="F62" s="316"/>
      <c r="P62" s="49"/>
      <c r="Q62" s="42"/>
      <c r="R62" s="334"/>
      <c r="S62" s="334"/>
      <c r="T62" s="335"/>
    </row>
    <row r="63" spans="1:20">
      <c r="A63" s="206" t="s">
        <v>123</v>
      </c>
      <c r="B63" s="147" t="s">
        <v>124</v>
      </c>
      <c r="C63" s="369"/>
      <c r="D63" s="325"/>
      <c r="E63" s="319"/>
      <c r="F63" s="316"/>
      <c r="P63" s="205"/>
      <c r="Q63" s="42"/>
      <c r="R63" s="334"/>
      <c r="S63" s="334"/>
      <c r="T63" s="335"/>
    </row>
    <row r="64" spans="1:20" ht="61.5" customHeight="1">
      <c r="A64" s="364" t="s">
        <v>92</v>
      </c>
      <c r="B64" s="366" t="s">
        <v>7</v>
      </c>
      <c r="C64" s="369"/>
      <c r="D64" s="325"/>
      <c r="E64" s="319"/>
      <c r="F64" s="316"/>
      <c r="P64" s="49"/>
      <c r="Q64" s="41"/>
      <c r="R64" s="334"/>
      <c r="S64" s="334"/>
      <c r="T64" s="335"/>
    </row>
    <row r="65" spans="1:20" ht="15" hidden="1" customHeight="1">
      <c r="A65" s="365"/>
      <c r="B65" s="367"/>
      <c r="C65" s="369"/>
      <c r="D65" s="325"/>
      <c r="E65" s="319"/>
      <c r="F65" s="316"/>
      <c r="P65" s="49"/>
      <c r="Q65" s="41"/>
      <c r="R65" s="334"/>
      <c r="S65" s="334"/>
      <c r="T65" s="335"/>
    </row>
    <row r="66" spans="1:20" ht="26.25" thickBot="1">
      <c r="A66" s="84" t="s">
        <v>65</v>
      </c>
      <c r="B66" s="86" t="s">
        <v>10</v>
      </c>
      <c r="C66" s="370"/>
      <c r="D66" s="326"/>
      <c r="E66" s="320"/>
      <c r="F66" s="317"/>
      <c r="P66" s="49"/>
      <c r="Q66" s="41"/>
      <c r="R66" s="334"/>
      <c r="S66" s="334"/>
      <c r="T66" s="335"/>
    </row>
    <row r="67" spans="1:20" ht="91.5" customHeight="1" thickBot="1">
      <c r="A67" s="7" t="s">
        <v>66</v>
      </c>
      <c r="B67" s="12"/>
      <c r="C67" s="324">
        <f>D67*6</f>
        <v>26065.140000000003</v>
      </c>
      <c r="D67" s="324">
        <f>E67*E5</f>
        <v>4344.1900000000005</v>
      </c>
      <c r="E67" s="327">
        <v>1.57</v>
      </c>
      <c r="F67" s="315"/>
      <c r="P67" s="48"/>
      <c r="Q67" s="41"/>
      <c r="R67" s="334"/>
      <c r="S67" s="334"/>
      <c r="T67" s="335"/>
    </row>
    <row r="68" spans="1:20" ht="26.25" thickBot="1">
      <c r="A68" s="24" t="s">
        <v>67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26.25" thickBot="1">
      <c r="A69" s="24" t="s">
        <v>68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26.25" thickBot="1">
      <c r="A70" s="24" t="s">
        <v>69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38.25" customHeight="1" thickBot="1">
      <c r="A71" s="24" t="s">
        <v>70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24" customHeight="1" thickBot="1">
      <c r="A72" s="24" t="s">
        <v>71</v>
      </c>
      <c r="B72" s="4" t="s">
        <v>72</v>
      </c>
      <c r="C72" s="326"/>
      <c r="D72" s="326"/>
      <c r="E72" s="320"/>
      <c r="F72" s="317"/>
      <c r="P72" s="49"/>
      <c r="Q72" s="42"/>
      <c r="R72" s="334"/>
      <c r="S72" s="334"/>
      <c r="T72" s="335"/>
    </row>
    <row r="73" spans="1:20" ht="15.75" thickBot="1">
      <c r="A73" s="7" t="s">
        <v>73</v>
      </c>
      <c r="B73" s="12"/>
      <c r="C73" s="324">
        <f>D73*6</f>
        <v>9795.18</v>
      </c>
      <c r="D73" s="324">
        <f>E73*E5</f>
        <v>1632.53</v>
      </c>
      <c r="E73" s="327">
        <v>0.59</v>
      </c>
      <c r="F73" s="315"/>
      <c r="P73" s="48"/>
      <c r="Q73" s="41"/>
      <c r="R73" s="334"/>
      <c r="S73" s="334"/>
      <c r="T73" s="335"/>
    </row>
    <row r="74" spans="1:20" ht="24.75" customHeight="1" thickBot="1">
      <c r="A74" s="24" t="s">
        <v>74</v>
      </c>
      <c r="B74" s="12" t="s">
        <v>75</v>
      </c>
      <c r="C74" s="325"/>
      <c r="D74" s="325"/>
      <c r="E74" s="319"/>
      <c r="F74" s="316"/>
      <c r="P74" s="49"/>
      <c r="Q74" s="41"/>
      <c r="R74" s="334"/>
      <c r="S74" s="334"/>
      <c r="T74" s="335"/>
    </row>
    <row r="75" spans="1:20" ht="23.25" customHeight="1" thickBot="1">
      <c r="A75" s="24" t="s">
        <v>76</v>
      </c>
      <c r="B75" s="12" t="s">
        <v>10</v>
      </c>
      <c r="C75" s="325"/>
      <c r="D75" s="325"/>
      <c r="E75" s="319"/>
      <c r="F75" s="316"/>
      <c r="P75" s="49"/>
      <c r="Q75" s="41"/>
      <c r="R75" s="334"/>
      <c r="S75" s="334"/>
      <c r="T75" s="335"/>
    </row>
    <row r="76" spans="1:20" ht="35.25" customHeight="1" thickBot="1">
      <c r="A76" s="346" t="s">
        <v>77</v>
      </c>
      <c r="B76" s="14"/>
      <c r="C76" s="325"/>
      <c r="D76" s="325"/>
      <c r="E76" s="319"/>
      <c r="F76" s="316"/>
      <c r="P76" s="351"/>
      <c r="Q76" s="49"/>
      <c r="R76" s="334"/>
      <c r="S76" s="334"/>
      <c r="T76" s="335"/>
    </row>
    <row r="77" spans="1:20" ht="15.75" thickBot="1">
      <c r="A77" s="347"/>
      <c r="B77" s="12" t="s">
        <v>72</v>
      </c>
      <c r="C77" s="326"/>
      <c r="D77" s="326"/>
      <c r="E77" s="320"/>
      <c r="F77" s="317"/>
      <c r="P77" s="351"/>
      <c r="Q77" s="41"/>
      <c r="R77" s="334"/>
      <c r="S77" s="334"/>
      <c r="T77" s="335"/>
    </row>
    <row r="78" spans="1:20" ht="15.75" thickBot="1">
      <c r="A78" s="7" t="s">
        <v>78</v>
      </c>
      <c r="B78" s="6"/>
      <c r="C78" s="321">
        <f>E78*D5*6</f>
        <v>26563.199999999997</v>
      </c>
      <c r="D78" s="324">
        <f>E78*E5</f>
        <v>4427.2</v>
      </c>
      <c r="E78" s="327">
        <v>1.6</v>
      </c>
      <c r="F78" s="315"/>
      <c r="P78" s="48"/>
      <c r="Q78" s="57"/>
      <c r="R78" s="345"/>
      <c r="S78" s="334"/>
      <c r="T78" s="335"/>
    </row>
    <row r="79" spans="1:20" ht="26.25" thickBot="1">
      <c r="A79" s="24" t="s">
        <v>79</v>
      </c>
      <c r="B79" s="4" t="s">
        <v>80</v>
      </c>
      <c r="C79" s="322"/>
      <c r="D79" s="325"/>
      <c r="E79" s="319"/>
      <c r="F79" s="316"/>
      <c r="P79" s="49"/>
      <c r="Q79" s="42"/>
      <c r="R79" s="345"/>
      <c r="S79" s="334"/>
      <c r="T79" s="335"/>
    </row>
    <row r="80" spans="1:20" ht="82.5" customHeight="1" thickBot="1">
      <c r="A80" s="24" t="s">
        <v>81</v>
      </c>
      <c r="B80" s="4" t="s">
        <v>10</v>
      </c>
      <c r="C80" s="323"/>
      <c r="D80" s="326"/>
      <c r="E80" s="320"/>
      <c r="F80" s="317"/>
      <c r="P80" s="49"/>
      <c r="Q80" s="42"/>
      <c r="R80" s="345"/>
      <c r="S80" s="334"/>
      <c r="T80" s="335"/>
    </row>
    <row r="81" spans="1:20" ht="68.25" customHeight="1" thickBot="1">
      <c r="A81" s="7" t="s">
        <v>82</v>
      </c>
      <c r="B81" s="4" t="s">
        <v>83</v>
      </c>
      <c r="C81" s="25">
        <f>E81*D5*6</f>
        <v>10127.219999999999</v>
      </c>
      <c r="D81" s="25">
        <f>E81*E5</f>
        <v>1687.87</v>
      </c>
      <c r="E81" s="208">
        <v>0.61</v>
      </c>
      <c r="F81" s="212"/>
      <c r="P81" s="48"/>
      <c r="Q81" s="42"/>
      <c r="R81" s="53"/>
      <c r="S81" s="53"/>
      <c r="T81" s="54"/>
    </row>
    <row r="82" spans="1:20" s="31" customFormat="1" ht="24.75" customHeight="1" thickBot="1">
      <c r="A82" s="27" t="s">
        <v>84</v>
      </c>
      <c r="B82" s="35"/>
      <c r="C82" s="34">
        <f>D82*6</f>
        <v>0</v>
      </c>
      <c r="D82" s="34">
        <f>E82*E5</f>
        <v>0</v>
      </c>
      <c r="E82" s="209">
        <v>0</v>
      </c>
      <c r="F82" s="109"/>
      <c r="P82" s="43"/>
      <c r="Q82" s="63"/>
      <c r="R82" s="61"/>
      <c r="S82" s="61"/>
      <c r="T82" s="62"/>
    </row>
    <row r="83" spans="1:20" ht="25.5" customHeight="1" thickBot="1">
      <c r="A83" s="15" t="s">
        <v>85</v>
      </c>
      <c r="B83" s="12" t="s">
        <v>46</v>
      </c>
      <c r="C83" s="26">
        <f>D83*6</f>
        <v>0</v>
      </c>
      <c r="D83" s="26">
        <f>E83*E5</f>
        <v>0</v>
      </c>
      <c r="E83" s="210">
        <v>0</v>
      </c>
      <c r="F83" s="108"/>
      <c r="P83" s="64"/>
      <c r="Q83" s="41"/>
      <c r="R83" s="65"/>
      <c r="S83" s="65"/>
      <c r="T83" s="66"/>
    </row>
    <row r="84" spans="1:20" ht="57.75" thickBot="1">
      <c r="A84" s="27" t="s">
        <v>119</v>
      </c>
      <c r="B84" s="94"/>
      <c r="C84" s="34">
        <v>0</v>
      </c>
      <c r="D84" s="34">
        <v>0</v>
      </c>
      <c r="E84" s="295">
        <v>0</v>
      </c>
      <c r="F84" s="202"/>
      <c r="P84" s="64"/>
      <c r="Q84" s="41"/>
      <c r="R84" s="65"/>
      <c r="S84" s="65"/>
      <c r="T84" s="66"/>
    </row>
    <row r="85" spans="1:20" ht="33.75" customHeight="1" thickBot="1">
      <c r="A85" s="27" t="s">
        <v>126</v>
      </c>
      <c r="B85" s="94"/>
      <c r="C85" s="34">
        <v>7470.67</v>
      </c>
      <c r="D85" s="228"/>
      <c r="E85" s="93"/>
      <c r="F85" s="93">
        <v>7470.67</v>
      </c>
      <c r="P85" s="64"/>
      <c r="Q85" s="41"/>
      <c r="R85" s="65"/>
      <c r="S85" s="65"/>
      <c r="T85" s="66"/>
    </row>
    <row r="86" spans="1:20" ht="41.25" customHeight="1" thickBot="1">
      <c r="A86" s="27" t="s">
        <v>128</v>
      </c>
      <c r="B86" s="94"/>
      <c r="C86" s="34">
        <v>664.06</v>
      </c>
      <c r="D86" s="228"/>
      <c r="E86" s="93"/>
      <c r="F86" s="93">
        <v>664.06</v>
      </c>
      <c r="P86" s="64"/>
      <c r="Q86" s="41"/>
      <c r="R86" s="65"/>
      <c r="S86" s="65"/>
      <c r="T86" s="66"/>
    </row>
    <row r="87" spans="1:20" ht="25.5" customHeight="1" thickBot="1">
      <c r="A87" s="5" t="s">
        <v>86</v>
      </c>
      <c r="B87" s="16"/>
      <c r="C87" s="26">
        <f>C8+C44+C60+C85+C86</f>
        <v>207690.77</v>
      </c>
      <c r="D87" s="26">
        <f>D82+D60+D44+D8</f>
        <v>33259.339999999997</v>
      </c>
      <c r="E87" s="107">
        <f>E60+E44+E8</f>
        <v>12.02</v>
      </c>
      <c r="F87" s="276">
        <f>F8+F44+F60+F85+F86</f>
        <v>207690.77</v>
      </c>
      <c r="H87" s="96"/>
      <c r="I87" s="96"/>
      <c r="J87" s="96"/>
      <c r="P87" s="67"/>
      <c r="Q87" s="68"/>
      <c r="R87" s="65"/>
      <c r="S87" s="65"/>
      <c r="T87" s="66"/>
    </row>
    <row r="88" spans="1:20" ht="16.5" customHeight="1">
      <c r="A88" s="375" t="s">
        <v>132</v>
      </c>
      <c r="B88" s="357"/>
      <c r="C88" s="357"/>
      <c r="D88" s="357"/>
      <c r="E88" s="357"/>
      <c r="F88" s="293">
        <v>57938.25</v>
      </c>
    </row>
    <row r="89" spans="1:20" ht="18.75" customHeight="1">
      <c r="A89" s="375" t="s">
        <v>133</v>
      </c>
      <c r="B89" s="357"/>
      <c r="C89" s="357"/>
      <c r="D89" s="357"/>
      <c r="E89" s="357"/>
      <c r="F89" s="288">
        <f>F87+F88-F90</f>
        <v>177487.87000000002</v>
      </c>
    </row>
    <row r="90" spans="1:20" ht="18.75" customHeight="1">
      <c r="A90" s="375" t="s">
        <v>134</v>
      </c>
      <c r="B90" s="357"/>
      <c r="C90" s="357"/>
      <c r="D90" s="357"/>
      <c r="E90" s="357"/>
      <c r="F90" s="288">
        <v>88141.15</v>
      </c>
    </row>
    <row r="91" spans="1:20" ht="16.5">
      <c r="A91" s="215"/>
      <c r="B91" s="216"/>
      <c r="C91" s="216"/>
      <c r="D91" s="216"/>
      <c r="E91" s="216"/>
      <c r="F91" s="217"/>
    </row>
    <row r="93" spans="1:20">
      <c r="A93" s="136" t="s">
        <v>121</v>
      </c>
    </row>
    <row r="94" spans="1:20">
      <c r="A94" s="136"/>
    </row>
    <row r="95" spans="1:20">
      <c r="A95" s="136" t="s">
        <v>122</v>
      </c>
    </row>
  </sheetData>
  <mergeCells count="128">
    <mergeCell ref="F9:F13"/>
    <mergeCell ref="F14:F16"/>
    <mergeCell ref="F20:F25"/>
    <mergeCell ref="F26:F29"/>
    <mergeCell ref="F30:F35"/>
    <mergeCell ref="F36:F38"/>
    <mergeCell ref="F42:F43"/>
    <mergeCell ref="F45:F47"/>
    <mergeCell ref="F48:F50"/>
    <mergeCell ref="F17:F19"/>
    <mergeCell ref="F40:F41"/>
    <mergeCell ref="A88:E88"/>
    <mergeCell ref="A89:E89"/>
    <mergeCell ref="A90:E90"/>
    <mergeCell ref="S78:S80"/>
    <mergeCell ref="T78:T80"/>
    <mergeCell ref="A76:A77"/>
    <mergeCell ref="P76:P77"/>
    <mergeCell ref="C78:C80"/>
    <mergeCell ref="D78:D80"/>
    <mergeCell ref="E78:E80"/>
    <mergeCell ref="R78:R80"/>
    <mergeCell ref="C73:C77"/>
    <mergeCell ref="D73:D77"/>
    <mergeCell ref="E73:E77"/>
    <mergeCell ref="R73:R77"/>
    <mergeCell ref="S73:S77"/>
    <mergeCell ref="T73:T77"/>
    <mergeCell ref="F73:F77"/>
    <mergeCell ref="F78:F80"/>
    <mergeCell ref="C56:C58"/>
    <mergeCell ref="D56:D58"/>
    <mergeCell ref="E56:E58"/>
    <mergeCell ref="R56:R58"/>
    <mergeCell ref="S56:S58"/>
    <mergeCell ref="T56:T58"/>
    <mergeCell ref="C67:C72"/>
    <mergeCell ref="D67:D72"/>
    <mergeCell ref="E67:E72"/>
    <mergeCell ref="R67:R72"/>
    <mergeCell ref="S67:S72"/>
    <mergeCell ref="T67:T72"/>
    <mergeCell ref="C61:C66"/>
    <mergeCell ref="D61:D66"/>
    <mergeCell ref="E61:E66"/>
    <mergeCell ref="R61:R66"/>
    <mergeCell ref="S61:S66"/>
    <mergeCell ref="T61:T66"/>
    <mergeCell ref="F56:F58"/>
    <mergeCell ref="F61:F66"/>
    <mergeCell ref="F67:F72"/>
    <mergeCell ref="C51:C55"/>
    <mergeCell ref="D51:D55"/>
    <mergeCell ref="E51:E55"/>
    <mergeCell ref="R51:R55"/>
    <mergeCell ref="S51:S55"/>
    <mergeCell ref="T51:T55"/>
    <mergeCell ref="C48:C50"/>
    <mergeCell ref="D48:D50"/>
    <mergeCell ref="E48:E50"/>
    <mergeCell ref="R48:R50"/>
    <mergeCell ref="S48:S50"/>
    <mergeCell ref="T48:T50"/>
    <mergeCell ref="F51:F55"/>
    <mergeCell ref="C45:C47"/>
    <mergeCell ref="D45:D47"/>
    <mergeCell ref="E45:E47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C40:C41"/>
    <mergeCell ref="D40:D41"/>
    <mergeCell ref="E40:E41"/>
    <mergeCell ref="R40:R41"/>
    <mergeCell ref="S40:S41"/>
    <mergeCell ref="T40:T41"/>
    <mergeCell ref="C36:C38"/>
    <mergeCell ref="D36:D38"/>
    <mergeCell ref="E36:E38"/>
    <mergeCell ref="R36:R38"/>
    <mergeCell ref="S36:S38"/>
    <mergeCell ref="T36:T38"/>
    <mergeCell ref="E17:E19"/>
    <mergeCell ref="R17:R19"/>
    <mergeCell ref="S17:S19"/>
    <mergeCell ref="T17:T19"/>
    <mergeCell ref="C30:C35"/>
    <mergeCell ref="D30:D35"/>
    <mergeCell ref="E30:E35"/>
    <mergeCell ref="R30:R35"/>
    <mergeCell ref="S30:S35"/>
    <mergeCell ref="T30:T35"/>
    <mergeCell ref="C26:C29"/>
    <mergeCell ref="D26:D29"/>
    <mergeCell ref="E26:E29"/>
    <mergeCell ref="R26:R29"/>
    <mergeCell ref="S26:S29"/>
    <mergeCell ref="T26:T29"/>
    <mergeCell ref="A64:A65"/>
    <mergeCell ref="B64:B65"/>
    <mergeCell ref="C14:C16"/>
    <mergeCell ref="D14:D16"/>
    <mergeCell ref="E14:E16"/>
    <mergeCell ref="R14:R16"/>
    <mergeCell ref="S14:S16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C20:C25"/>
    <mergeCell ref="D20:D25"/>
    <mergeCell ref="E20:E25"/>
    <mergeCell ref="R20:R25"/>
    <mergeCell ref="S20:S25"/>
    <mergeCell ref="T20:T25"/>
    <mergeCell ref="C17:C19"/>
    <mergeCell ref="D17:D19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95"/>
  <sheetViews>
    <sheetView topLeftCell="A80" workbookViewId="0">
      <selection sqref="A1:F95"/>
    </sheetView>
  </sheetViews>
  <sheetFormatPr defaultRowHeight="15"/>
  <cols>
    <col min="1" max="1" width="79.5703125" style="1" customWidth="1"/>
    <col min="2" max="2" width="14.7109375" style="69" customWidth="1"/>
    <col min="3" max="3" width="10.5703125" style="1" customWidth="1"/>
    <col min="4" max="5" width="10.7109375" style="1" customWidth="1"/>
    <col min="6" max="6" width="14.5703125" style="1" customWidth="1"/>
    <col min="7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110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3247.72</v>
      </c>
      <c r="E5" s="23">
        <v>3247.72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17" t="s">
        <v>2</v>
      </c>
      <c r="F6" s="129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101">
        <v>5</v>
      </c>
      <c r="F7" s="211">
        <v>6</v>
      </c>
      <c r="P7" s="41"/>
      <c r="Q7" s="42"/>
      <c r="R7" s="42"/>
      <c r="S7" s="42"/>
      <c r="T7" s="42"/>
      <c r="U7" s="38"/>
    </row>
    <row r="8" spans="1:21" s="31" customFormat="1" ht="101.25" customHeight="1" thickBot="1">
      <c r="A8" s="27" t="s">
        <v>3</v>
      </c>
      <c r="B8" s="28"/>
      <c r="C8" s="29">
        <f>C9+C14+C17+C20+C26+C30+C36+C39+C40+C42</f>
        <v>39167.503199999992</v>
      </c>
      <c r="D8" s="29">
        <f>E8*E5</f>
        <v>6527.917199999999</v>
      </c>
      <c r="E8" s="102">
        <f>E9+E14+E17+E20+E26+E30+E36+E39+E40+E42</f>
        <v>2.0099999999999998</v>
      </c>
      <c r="F8" s="213">
        <f>C8</f>
        <v>39167.503199999992</v>
      </c>
      <c r="P8" s="43"/>
      <c r="Q8" s="44"/>
      <c r="R8" s="45"/>
      <c r="S8" s="45"/>
      <c r="T8" s="46"/>
      <c r="U8" s="47"/>
    </row>
    <row r="9" spans="1:21" ht="43.5" customHeight="1" thickBot="1">
      <c r="A9" s="7" t="s">
        <v>4</v>
      </c>
      <c r="B9" s="4"/>
      <c r="C9" s="336">
        <f>D9*6</f>
        <v>1169.1791999999998</v>
      </c>
      <c r="D9" s="339">
        <f>E9*E5</f>
        <v>194.86319999999998</v>
      </c>
      <c r="E9" s="342">
        <v>0.06</v>
      </c>
      <c r="F9" s="315"/>
      <c r="P9" s="48"/>
      <c r="Q9" s="42"/>
      <c r="R9" s="331"/>
      <c r="S9" s="332"/>
      <c r="T9" s="333"/>
    </row>
    <row r="10" spans="1:21" ht="39.75" customHeight="1" thickBot="1">
      <c r="A10" s="24" t="s">
        <v>5</v>
      </c>
      <c r="B10" s="4"/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31.5" customHeight="1" thickBot="1">
      <c r="A11" s="24" t="s">
        <v>6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55.5" customHeight="1" thickBot="1">
      <c r="A12" s="24" t="s">
        <v>8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53.25" customHeight="1" thickBot="1">
      <c r="A13" s="24" t="s">
        <v>9</v>
      </c>
      <c r="B13" s="4" t="s">
        <v>10</v>
      </c>
      <c r="C13" s="338"/>
      <c r="D13" s="341"/>
      <c r="E13" s="344"/>
      <c r="F13" s="317"/>
      <c r="P13" s="49"/>
      <c r="Q13" s="42"/>
      <c r="R13" s="331"/>
      <c r="S13" s="332"/>
      <c r="T13" s="333"/>
    </row>
    <row r="14" spans="1:21" ht="39.75" customHeight="1" thickBot="1">
      <c r="A14" s="7" t="s">
        <v>11</v>
      </c>
      <c r="B14" s="4"/>
      <c r="C14" s="324">
        <f>D14*6</f>
        <v>1558.9055999999998</v>
      </c>
      <c r="D14" s="324">
        <f>E14*E5</f>
        <v>259.81759999999997</v>
      </c>
      <c r="E14" s="327">
        <v>0.08</v>
      </c>
      <c r="F14" s="315"/>
      <c r="P14" s="48"/>
      <c r="Q14" s="42"/>
      <c r="R14" s="334"/>
      <c r="S14" s="334"/>
      <c r="T14" s="335"/>
    </row>
    <row r="15" spans="1:21" ht="135.75" customHeight="1" thickBot="1">
      <c r="A15" s="24" t="s">
        <v>12</v>
      </c>
      <c r="B15" s="4" t="s">
        <v>7</v>
      </c>
      <c r="C15" s="325"/>
      <c r="D15" s="325"/>
      <c r="E15" s="319"/>
      <c r="F15" s="316"/>
      <c r="P15" s="49"/>
      <c r="Q15" s="42"/>
      <c r="R15" s="334"/>
      <c r="S15" s="334"/>
      <c r="T15" s="335"/>
    </row>
    <row r="16" spans="1:21" ht="69" customHeight="1" thickBot="1">
      <c r="A16" s="24" t="s">
        <v>13</v>
      </c>
      <c r="B16" s="4" t="s">
        <v>10</v>
      </c>
      <c r="C16" s="326"/>
      <c r="D16" s="326"/>
      <c r="E16" s="320"/>
      <c r="F16" s="317"/>
      <c r="P16" s="49"/>
      <c r="Q16" s="42"/>
      <c r="R16" s="334"/>
      <c r="S16" s="334"/>
      <c r="T16" s="335"/>
    </row>
    <row r="17" spans="1:20" ht="52.5" customHeight="1" thickBot="1">
      <c r="A17" s="7" t="s">
        <v>14</v>
      </c>
      <c r="B17" s="4"/>
      <c r="C17" s="321">
        <f>D17*6</f>
        <v>389.72639999999996</v>
      </c>
      <c r="D17" s="324">
        <f>E17*E5</f>
        <v>64.954399999999993</v>
      </c>
      <c r="E17" s="327">
        <v>0.02</v>
      </c>
      <c r="F17" s="108"/>
      <c r="P17" s="48"/>
      <c r="Q17" s="42"/>
      <c r="R17" s="345"/>
      <c r="S17" s="334"/>
      <c r="T17" s="335"/>
    </row>
    <row r="18" spans="1:20" ht="118.5" customHeight="1" thickBot="1">
      <c r="A18" s="24" t="s">
        <v>15</v>
      </c>
      <c r="B18" s="9" t="s">
        <v>7</v>
      </c>
      <c r="C18" s="322"/>
      <c r="D18" s="325"/>
      <c r="E18" s="319"/>
      <c r="F18" s="315"/>
      <c r="P18" s="49"/>
      <c r="Q18" s="50"/>
      <c r="R18" s="345"/>
      <c r="S18" s="334"/>
      <c r="T18" s="335"/>
    </row>
    <row r="19" spans="1:20" ht="46.5" customHeight="1" thickBot="1">
      <c r="A19" s="24" t="s">
        <v>16</v>
      </c>
      <c r="B19" s="9" t="s">
        <v>10</v>
      </c>
      <c r="C19" s="323"/>
      <c r="D19" s="326"/>
      <c r="E19" s="320"/>
      <c r="F19" s="317"/>
      <c r="P19" s="49"/>
      <c r="Q19" s="50"/>
      <c r="R19" s="345"/>
      <c r="S19" s="334"/>
      <c r="T19" s="335"/>
    </row>
    <row r="20" spans="1:20" ht="44.25" customHeight="1" thickBot="1">
      <c r="A20" s="7" t="s">
        <v>17</v>
      </c>
      <c r="B20" s="4"/>
      <c r="C20" s="324">
        <f>D20*6</f>
        <v>27475.711199999998</v>
      </c>
      <c r="D20" s="324">
        <f>E20*E5</f>
        <v>4579.2851999999993</v>
      </c>
      <c r="E20" s="327">
        <v>1.41</v>
      </c>
      <c r="F20" s="315"/>
      <c r="P20" s="48"/>
      <c r="Q20" s="42"/>
      <c r="R20" s="334"/>
      <c r="S20" s="334"/>
      <c r="T20" s="335"/>
    </row>
    <row r="21" spans="1:20" ht="30" customHeight="1" thickBot="1">
      <c r="A21" s="10" t="s">
        <v>18</v>
      </c>
      <c r="B21" s="9" t="s">
        <v>7</v>
      </c>
      <c r="C21" s="325"/>
      <c r="D21" s="325"/>
      <c r="E21" s="319"/>
      <c r="F21" s="316"/>
      <c r="P21" s="51"/>
      <c r="Q21" s="50"/>
      <c r="R21" s="334"/>
      <c r="S21" s="334"/>
      <c r="T21" s="335"/>
    </row>
    <row r="22" spans="1:20" ht="69.75" customHeight="1" thickBot="1">
      <c r="A22" s="37" t="s">
        <v>19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36" customHeight="1" thickBot="1">
      <c r="A23" s="10" t="s">
        <v>20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42.75" customHeight="1" thickBot="1">
      <c r="A24" s="10" t="s">
        <v>21</v>
      </c>
      <c r="B24" s="9" t="s">
        <v>10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66" customHeight="1" thickBot="1">
      <c r="A25" s="10" t="s">
        <v>22</v>
      </c>
      <c r="B25" s="9" t="s">
        <v>10</v>
      </c>
      <c r="C25" s="326"/>
      <c r="D25" s="326"/>
      <c r="E25" s="320"/>
      <c r="F25" s="317"/>
      <c r="P25" s="51"/>
      <c r="Q25" s="50"/>
      <c r="R25" s="334"/>
      <c r="S25" s="334"/>
      <c r="T25" s="335"/>
    </row>
    <row r="26" spans="1:20" ht="39" customHeight="1" thickBot="1">
      <c r="A26" s="7" t="s">
        <v>23</v>
      </c>
      <c r="B26" s="4"/>
      <c r="C26" s="324">
        <f>D26*6</f>
        <v>1558.9055999999998</v>
      </c>
      <c r="D26" s="324">
        <f>E26*E5</f>
        <v>259.81759999999997</v>
      </c>
      <c r="E26" s="327">
        <v>0.08</v>
      </c>
      <c r="F26" s="315"/>
      <c r="P26" s="48"/>
      <c r="Q26" s="42"/>
      <c r="R26" s="334"/>
      <c r="S26" s="334"/>
      <c r="T26" s="335"/>
    </row>
    <row r="27" spans="1:20" ht="46.5" customHeight="1" thickBot="1">
      <c r="A27" s="10" t="s">
        <v>24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68.25" customHeight="1" thickBot="1">
      <c r="A28" s="10" t="s">
        <v>25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57" customHeight="1" thickBot="1">
      <c r="A29" s="10" t="s">
        <v>16</v>
      </c>
      <c r="B29" s="9" t="s">
        <v>10</v>
      </c>
      <c r="C29" s="326"/>
      <c r="D29" s="326"/>
      <c r="E29" s="320"/>
      <c r="F29" s="317"/>
      <c r="P29" s="51"/>
      <c r="Q29" s="50"/>
      <c r="R29" s="334"/>
      <c r="S29" s="334"/>
      <c r="T29" s="335"/>
    </row>
    <row r="30" spans="1:20" ht="45" customHeight="1" thickBot="1">
      <c r="A30" s="7" t="s">
        <v>26</v>
      </c>
      <c r="B30" s="4"/>
      <c r="C30" s="321">
        <f>D30*6</f>
        <v>5845.8959999999997</v>
      </c>
      <c r="D30" s="324">
        <f>E30*E5</f>
        <v>974.31599999999992</v>
      </c>
      <c r="E30" s="327">
        <v>0.3</v>
      </c>
      <c r="F30" s="315"/>
      <c r="P30" s="48"/>
      <c r="Q30" s="42"/>
      <c r="R30" s="345"/>
      <c r="S30" s="334"/>
      <c r="T30" s="335"/>
    </row>
    <row r="31" spans="1:20" ht="48" customHeight="1" thickBot="1">
      <c r="A31" s="24" t="s">
        <v>27</v>
      </c>
      <c r="B31" s="9" t="s">
        <v>7</v>
      </c>
      <c r="C31" s="322"/>
      <c r="D31" s="325"/>
      <c r="E31" s="319"/>
      <c r="F31" s="316"/>
      <c r="P31" s="49"/>
      <c r="Q31" s="52"/>
      <c r="R31" s="345"/>
      <c r="S31" s="334"/>
      <c r="T31" s="335"/>
    </row>
    <row r="32" spans="1:20" ht="49.5" customHeight="1" thickBot="1">
      <c r="A32" s="24" t="s">
        <v>28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4" customHeight="1" thickBot="1">
      <c r="A33" s="24" t="s">
        <v>29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4.25" customHeight="1" thickBot="1">
      <c r="A34" s="24" t="s">
        <v>30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48.75" customHeight="1" thickBot="1">
      <c r="A35" s="24" t="s">
        <v>16</v>
      </c>
      <c r="B35" s="4" t="s">
        <v>10</v>
      </c>
      <c r="C35" s="323"/>
      <c r="D35" s="326"/>
      <c r="E35" s="320"/>
      <c r="F35" s="317"/>
      <c r="P35" s="49"/>
      <c r="Q35" s="52"/>
      <c r="R35" s="345"/>
      <c r="S35" s="334"/>
      <c r="T35" s="335"/>
    </row>
    <row r="36" spans="1:20" ht="60" customHeight="1" thickBot="1">
      <c r="A36" s="7" t="s">
        <v>32</v>
      </c>
      <c r="B36" s="4"/>
      <c r="C36" s="321">
        <f>D36*6</f>
        <v>389.72639999999996</v>
      </c>
      <c r="D36" s="324">
        <f>E36*E5</f>
        <v>64.954399999999993</v>
      </c>
      <c r="E36" s="327">
        <v>0.02</v>
      </c>
      <c r="F36" s="315"/>
      <c r="P36" s="48"/>
      <c r="Q36" s="42"/>
      <c r="R36" s="345"/>
      <c r="S36" s="334"/>
      <c r="T36" s="335"/>
    </row>
    <row r="37" spans="1:20" ht="73.5" customHeight="1" thickBot="1">
      <c r="A37" s="24" t="s">
        <v>33</v>
      </c>
      <c r="B37" s="9" t="s">
        <v>34</v>
      </c>
      <c r="C37" s="322"/>
      <c r="D37" s="325"/>
      <c r="E37" s="319"/>
      <c r="F37" s="316"/>
      <c r="P37" s="49"/>
      <c r="Q37" s="52"/>
      <c r="R37" s="345"/>
      <c r="S37" s="334"/>
      <c r="T37" s="335"/>
    </row>
    <row r="38" spans="1:20" ht="58.5" customHeight="1" thickBot="1">
      <c r="A38" s="24" t="s">
        <v>16</v>
      </c>
      <c r="B38" s="4" t="s">
        <v>10</v>
      </c>
      <c r="C38" s="323"/>
      <c r="D38" s="326"/>
      <c r="E38" s="320"/>
      <c r="F38" s="317"/>
      <c r="P38" s="49"/>
      <c r="Q38" s="52"/>
      <c r="R38" s="345"/>
      <c r="S38" s="334"/>
      <c r="T38" s="335"/>
    </row>
    <row r="39" spans="1:20" ht="77.25" customHeight="1" thickBot="1">
      <c r="A39" s="7" t="s">
        <v>35</v>
      </c>
      <c r="B39" s="4" t="s">
        <v>34</v>
      </c>
      <c r="C39" s="25">
        <f>D39*6</f>
        <v>194.86319999999998</v>
      </c>
      <c r="D39" s="25">
        <f>E39*E5</f>
        <v>32.477199999999996</v>
      </c>
      <c r="E39" s="103">
        <v>0.01</v>
      </c>
      <c r="F39" s="108"/>
      <c r="P39" s="48"/>
      <c r="Q39" s="42"/>
      <c r="R39" s="53"/>
      <c r="S39" s="53"/>
      <c r="T39" s="54"/>
    </row>
    <row r="40" spans="1:20" ht="46.5" customHeight="1" thickBot="1">
      <c r="A40" s="7" t="s">
        <v>36</v>
      </c>
      <c r="B40" s="4"/>
      <c r="C40" s="328">
        <f>D40*6</f>
        <v>389.72639999999996</v>
      </c>
      <c r="D40" s="329">
        <f>E40*E5</f>
        <v>64.954399999999993</v>
      </c>
      <c r="E40" s="318">
        <v>0.02</v>
      </c>
      <c r="F40" s="108"/>
      <c r="P40" s="48"/>
      <c r="Q40" s="42"/>
      <c r="R40" s="345"/>
      <c r="S40" s="334"/>
      <c r="T40" s="335"/>
    </row>
    <row r="41" spans="1:20" ht="68.25" customHeight="1" thickBot="1">
      <c r="A41" s="24" t="s">
        <v>37</v>
      </c>
      <c r="B41" s="4" t="s">
        <v>34</v>
      </c>
      <c r="C41" s="323"/>
      <c r="D41" s="326"/>
      <c r="E41" s="320"/>
      <c r="F41" s="108"/>
      <c r="P41" s="49"/>
      <c r="Q41" s="42"/>
      <c r="R41" s="345"/>
      <c r="S41" s="334"/>
      <c r="T41" s="335"/>
    </row>
    <row r="42" spans="1:20" ht="51" customHeight="1" thickBot="1">
      <c r="A42" s="7" t="s">
        <v>38</v>
      </c>
      <c r="B42" s="12"/>
      <c r="C42" s="321">
        <f>E42*E5*6</f>
        <v>194.86319999999998</v>
      </c>
      <c r="D42" s="324">
        <f>E42*E5</f>
        <v>32.477199999999996</v>
      </c>
      <c r="E42" s="327">
        <v>0.01</v>
      </c>
      <c r="F42" s="315"/>
      <c r="P42" s="48"/>
      <c r="Q42" s="41"/>
      <c r="R42" s="345"/>
      <c r="S42" s="334"/>
      <c r="T42" s="335"/>
    </row>
    <row r="43" spans="1:20" ht="100.5" customHeight="1" thickBot="1">
      <c r="A43" s="24" t="s">
        <v>39</v>
      </c>
      <c r="B43" s="12" t="s">
        <v>7</v>
      </c>
      <c r="C43" s="323"/>
      <c r="D43" s="326"/>
      <c r="E43" s="320"/>
      <c r="F43" s="317"/>
      <c r="P43" s="49"/>
      <c r="Q43" s="41"/>
      <c r="R43" s="345"/>
      <c r="S43" s="334"/>
      <c r="T43" s="335"/>
    </row>
    <row r="44" spans="1:20" s="31" customFormat="1" ht="40.5" customHeight="1" thickBot="1">
      <c r="A44" s="32" t="s">
        <v>40</v>
      </c>
      <c r="B44" s="28"/>
      <c r="C44" s="29">
        <f>D44*6</f>
        <v>75217.195199999987</v>
      </c>
      <c r="D44" s="36">
        <f>E44*E5</f>
        <v>12536.199199999999</v>
      </c>
      <c r="E44" s="102">
        <f>E45+E48+E51+E56+E59</f>
        <v>3.86</v>
      </c>
      <c r="F44" s="213">
        <f>C44</f>
        <v>75217.195199999987</v>
      </c>
      <c r="P44" s="55"/>
      <c r="Q44" s="44"/>
      <c r="R44" s="45"/>
      <c r="S44" s="56"/>
      <c r="T44" s="46"/>
    </row>
    <row r="45" spans="1:20" ht="34.5" customHeight="1" thickBot="1">
      <c r="A45" s="7" t="s">
        <v>41</v>
      </c>
      <c r="B45" s="6"/>
      <c r="C45" s="328">
        <f>D45*6</f>
        <v>5261.3064000000004</v>
      </c>
      <c r="D45" s="358">
        <f>E45*E5</f>
        <v>876.88440000000003</v>
      </c>
      <c r="E45" s="318">
        <v>0.27</v>
      </c>
      <c r="F45" s="315"/>
      <c r="P45" s="48"/>
      <c r="Q45" s="57"/>
      <c r="R45" s="345"/>
      <c r="S45" s="335"/>
      <c r="T45" s="335"/>
    </row>
    <row r="46" spans="1:20" ht="31.5" customHeight="1" thickBot="1">
      <c r="A46" s="24" t="s">
        <v>42</v>
      </c>
      <c r="B46" s="4" t="s">
        <v>7</v>
      </c>
      <c r="C46" s="322"/>
      <c r="D46" s="359"/>
      <c r="E46" s="319"/>
      <c r="F46" s="316"/>
      <c r="P46" s="49"/>
      <c r="Q46" s="58"/>
      <c r="R46" s="345"/>
      <c r="S46" s="335"/>
      <c r="T46" s="335"/>
    </row>
    <row r="47" spans="1:20" ht="66.75" customHeight="1" thickBot="1">
      <c r="A47" s="24" t="s">
        <v>43</v>
      </c>
      <c r="B47" s="4" t="s">
        <v>10</v>
      </c>
      <c r="C47" s="323"/>
      <c r="D47" s="360"/>
      <c r="E47" s="320"/>
      <c r="F47" s="317"/>
      <c r="P47" s="49"/>
      <c r="Q47" s="58"/>
      <c r="R47" s="345"/>
      <c r="S47" s="335"/>
      <c r="T47" s="335"/>
    </row>
    <row r="48" spans="1:20" ht="39.75" customHeight="1" thickBot="1">
      <c r="A48" s="7" t="s">
        <v>44</v>
      </c>
      <c r="B48" s="6"/>
      <c r="C48" s="321">
        <f>D48*6</f>
        <v>23383.583999999999</v>
      </c>
      <c r="D48" s="324">
        <f>E48*E5</f>
        <v>3897.2639999999997</v>
      </c>
      <c r="E48" s="327">
        <v>1.2</v>
      </c>
      <c r="F48" s="315"/>
      <c r="P48" s="48"/>
      <c r="Q48" s="57"/>
      <c r="R48" s="345"/>
      <c r="S48" s="334"/>
      <c r="T48" s="335"/>
    </row>
    <row r="49" spans="1:20" ht="67.5" customHeight="1" thickBot="1">
      <c r="A49" s="24" t="s">
        <v>45</v>
      </c>
      <c r="B49" s="12" t="s">
        <v>46</v>
      </c>
      <c r="C49" s="322"/>
      <c r="D49" s="325"/>
      <c r="E49" s="319"/>
      <c r="F49" s="316"/>
      <c r="P49" s="49"/>
      <c r="Q49" s="41"/>
      <c r="R49" s="345"/>
      <c r="S49" s="334"/>
      <c r="T49" s="335"/>
    </row>
    <row r="50" spans="1:20" ht="63.75" customHeight="1" thickBot="1">
      <c r="A50" s="24" t="s">
        <v>47</v>
      </c>
      <c r="B50" s="4" t="s">
        <v>48</v>
      </c>
      <c r="C50" s="323"/>
      <c r="D50" s="326"/>
      <c r="E50" s="320"/>
      <c r="F50" s="317"/>
      <c r="P50" s="49"/>
      <c r="Q50" s="42"/>
      <c r="R50" s="345"/>
      <c r="S50" s="334"/>
      <c r="T50" s="335"/>
    </row>
    <row r="51" spans="1:20" ht="33" customHeight="1" thickBot="1">
      <c r="A51" s="7" t="s">
        <v>49</v>
      </c>
      <c r="B51" s="6"/>
      <c r="C51" s="324">
        <f>D51*6</f>
        <v>17342.824800000002</v>
      </c>
      <c r="D51" s="324">
        <f>E51*E5</f>
        <v>2890.4708000000001</v>
      </c>
      <c r="E51" s="327">
        <v>0.89</v>
      </c>
      <c r="F51" s="315"/>
      <c r="P51" s="48"/>
      <c r="Q51" s="57"/>
      <c r="R51" s="334"/>
      <c r="S51" s="334"/>
      <c r="T51" s="335"/>
    </row>
    <row r="52" spans="1:20" ht="34.5" customHeight="1" thickBot="1">
      <c r="A52" s="24" t="s">
        <v>50</v>
      </c>
      <c r="B52" s="12" t="s">
        <v>34</v>
      </c>
      <c r="C52" s="325"/>
      <c r="D52" s="325"/>
      <c r="E52" s="319"/>
      <c r="F52" s="316"/>
      <c r="P52" s="49"/>
      <c r="Q52" s="59"/>
      <c r="R52" s="334"/>
      <c r="S52" s="334"/>
      <c r="T52" s="335"/>
    </row>
    <row r="53" spans="1:20" ht="25.5" customHeight="1" thickBot="1">
      <c r="A53" s="13" t="s">
        <v>51</v>
      </c>
      <c r="B53" s="12" t="s">
        <v>34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27.75" customHeight="1" thickBot="1">
      <c r="A54" s="13" t="s">
        <v>52</v>
      </c>
      <c r="B54" s="12" t="s">
        <v>10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33" customHeight="1" thickBot="1">
      <c r="A55" s="24" t="s">
        <v>53</v>
      </c>
      <c r="B55" s="4" t="s">
        <v>34</v>
      </c>
      <c r="C55" s="326"/>
      <c r="D55" s="326"/>
      <c r="E55" s="320"/>
      <c r="F55" s="317"/>
      <c r="P55" s="49"/>
      <c r="Q55" s="58"/>
      <c r="R55" s="334"/>
      <c r="S55" s="334"/>
      <c r="T55" s="335"/>
    </row>
    <row r="56" spans="1:20" ht="42" customHeight="1" thickBot="1">
      <c r="A56" s="7" t="s">
        <v>54</v>
      </c>
      <c r="B56" s="6"/>
      <c r="C56" s="324">
        <f>D56*6</f>
        <v>4871.58</v>
      </c>
      <c r="D56" s="324">
        <f>E56*E5</f>
        <v>811.93</v>
      </c>
      <c r="E56" s="327">
        <v>0.25</v>
      </c>
      <c r="F56" s="315"/>
      <c r="P56" s="48"/>
      <c r="Q56" s="57"/>
      <c r="R56" s="334"/>
      <c r="S56" s="334"/>
      <c r="T56" s="335"/>
    </row>
    <row r="57" spans="1:20" ht="65.25" customHeight="1" thickBot="1">
      <c r="A57" s="24" t="s">
        <v>55</v>
      </c>
      <c r="B57" s="4" t="s">
        <v>31</v>
      </c>
      <c r="C57" s="325"/>
      <c r="D57" s="325"/>
      <c r="E57" s="319"/>
      <c r="F57" s="316"/>
      <c r="P57" s="49"/>
      <c r="Q57" s="42"/>
      <c r="R57" s="334"/>
      <c r="S57" s="334"/>
      <c r="T57" s="335"/>
    </row>
    <row r="58" spans="1:20" ht="34.5" customHeight="1" thickBot="1">
      <c r="A58" s="24" t="s">
        <v>56</v>
      </c>
      <c r="B58" s="4" t="s">
        <v>7</v>
      </c>
      <c r="C58" s="325"/>
      <c r="D58" s="325"/>
      <c r="E58" s="319"/>
      <c r="F58" s="317"/>
      <c r="P58" s="49"/>
      <c r="Q58" s="42"/>
      <c r="R58" s="334"/>
      <c r="S58" s="334"/>
      <c r="T58" s="335"/>
    </row>
    <row r="59" spans="1:20" ht="42" customHeight="1" thickBot="1">
      <c r="A59" s="7" t="s">
        <v>118</v>
      </c>
      <c r="B59" s="89" t="s">
        <v>83</v>
      </c>
      <c r="C59" s="91">
        <f>E59*D5*6</f>
        <v>24357.899999999998</v>
      </c>
      <c r="D59" s="91">
        <f>E59*E5</f>
        <v>4059.6499999999996</v>
      </c>
      <c r="E59" s="220">
        <v>1.25</v>
      </c>
      <c r="F59" s="108"/>
      <c r="P59" s="48"/>
      <c r="Q59" s="57"/>
      <c r="R59" s="87"/>
      <c r="S59" s="87"/>
      <c r="T59" s="88"/>
    </row>
    <row r="60" spans="1:20" s="31" customFormat="1" ht="39" customHeight="1" thickBot="1">
      <c r="A60" s="32" t="s">
        <v>60</v>
      </c>
      <c r="B60" s="90"/>
      <c r="C60" s="92">
        <f>C61+C67+C73+C78+C81</f>
        <v>119840.868</v>
      </c>
      <c r="D60" s="92">
        <f>E60*E5</f>
        <v>19973.477999999999</v>
      </c>
      <c r="E60" s="105">
        <f>E61+E67+E73+E78+E81</f>
        <v>6.15</v>
      </c>
      <c r="F60" s="283">
        <f>C60</f>
        <v>119840.868</v>
      </c>
      <c r="P60" s="55"/>
      <c r="Q60" s="44"/>
      <c r="R60" s="61"/>
      <c r="S60" s="61"/>
      <c r="T60" s="62"/>
    </row>
    <row r="61" spans="1:20" ht="39.75" customHeight="1">
      <c r="A61" s="153" t="s">
        <v>61</v>
      </c>
      <c r="B61" s="154"/>
      <c r="C61" s="325">
        <f>D61*6</f>
        <v>34685.649600000004</v>
      </c>
      <c r="D61" s="325">
        <f>E61*E5</f>
        <v>5780.9416000000001</v>
      </c>
      <c r="E61" s="319">
        <v>1.78</v>
      </c>
      <c r="F61" s="315"/>
      <c r="P61" s="48"/>
      <c r="Q61" s="41"/>
      <c r="R61" s="334"/>
      <c r="S61" s="334"/>
      <c r="T61" s="335"/>
    </row>
    <row r="62" spans="1:20" ht="63.75">
      <c r="A62" s="219" t="s">
        <v>62</v>
      </c>
      <c r="B62" s="147" t="s">
        <v>63</v>
      </c>
      <c r="C62" s="369"/>
      <c r="D62" s="325"/>
      <c r="E62" s="319"/>
      <c r="F62" s="316"/>
      <c r="P62" s="49"/>
      <c r="Q62" s="42"/>
      <c r="R62" s="334"/>
      <c r="S62" s="334"/>
      <c r="T62" s="335"/>
    </row>
    <row r="63" spans="1:20">
      <c r="A63" s="219" t="s">
        <v>123</v>
      </c>
      <c r="B63" s="147" t="s">
        <v>124</v>
      </c>
      <c r="C63" s="369"/>
      <c r="D63" s="325"/>
      <c r="E63" s="319"/>
      <c r="F63" s="316"/>
      <c r="P63" s="205"/>
      <c r="Q63" s="42"/>
      <c r="R63" s="334"/>
      <c r="S63" s="334"/>
      <c r="T63" s="335"/>
    </row>
    <row r="64" spans="1:20" ht="54.75" customHeight="1">
      <c r="A64" s="364" t="s">
        <v>91</v>
      </c>
      <c r="B64" s="366" t="s">
        <v>7</v>
      </c>
      <c r="C64" s="369"/>
      <c r="D64" s="325"/>
      <c r="E64" s="319"/>
      <c r="F64" s="316"/>
      <c r="P64" s="49"/>
      <c r="Q64" s="41"/>
      <c r="R64" s="334"/>
      <c r="S64" s="334"/>
      <c r="T64" s="335"/>
    </row>
    <row r="65" spans="1:20" ht="15" hidden="1" customHeight="1">
      <c r="A65" s="365"/>
      <c r="B65" s="367"/>
      <c r="C65" s="369"/>
      <c r="D65" s="325"/>
      <c r="E65" s="319"/>
      <c r="F65" s="316"/>
      <c r="P65" s="49"/>
      <c r="Q65" s="41"/>
      <c r="R65" s="334"/>
      <c r="S65" s="334"/>
      <c r="T65" s="335"/>
    </row>
    <row r="66" spans="1:20" ht="34.5" customHeight="1" thickBot="1">
      <c r="A66" s="84" t="s">
        <v>65</v>
      </c>
      <c r="B66" s="86" t="s">
        <v>10</v>
      </c>
      <c r="C66" s="370"/>
      <c r="D66" s="326"/>
      <c r="E66" s="320"/>
      <c r="F66" s="317"/>
      <c r="P66" s="49"/>
      <c r="Q66" s="41"/>
      <c r="R66" s="334"/>
      <c r="S66" s="334"/>
      <c r="T66" s="335"/>
    </row>
    <row r="67" spans="1:20" ht="79.5" customHeight="1" thickBot="1">
      <c r="A67" s="7" t="s">
        <v>66</v>
      </c>
      <c r="B67" s="12"/>
      <c r="C67" s="324">
        <f>D67*6</f>
        <v>30593.522400000002</v>
      </c>
      <c r="D67" s="324">
        <f>E67*E5</f>
        <v>5098.9204</v>
      </c>
      <c r="E67" s="327">
        <v>1.57</v>
      </c>
      <c r="F67" s="315"/>
      <c r="P67" s="48"/>
      <c r="Q67" s="41"/>
      <c r="R67" s="334"/>
      <c r="S67" s="334"/>
      <c r="T67" s="335"/>
    </row>
    <row r="68" spans="1:20" ht="32.25" customHeight="1" thickBot="1">
      <c r="A68" s="24" t="s">
        <v>67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32.25" customHeight="1" thickBot="1">
      <c r="A69" s="24" t="s">
        <v>68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33" customHeight="1" thickBot="1">
      <c r="A70" s="24" t="s">
        <v>69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38.25" customHeight="1" thickBot="1">
      <c r="A71" s="24" t="s">
        <v>70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15.75" thickBot="1">
      <c r="A72" s="24" t="s">
        <v>71</v>
      </c>
      <c r="B72" s="4" t="s">
        <v>72</v>
      </c>
      <c r="C72" s="326"/>
      <c r="D72" s="326"/>
      <c r="E72" s="320"/>
      <c r="F72" s="317"/>
      <c r="P72" s="49"/>
      <c r="Q72" s="42"/>
      <c r="R72" s="334"/>
      <c r="S72" s="334"/>
      <c r="T72" s="335"/>
    </row>
    <row r="73" spans="1:20" ht="26.25" customHeight="1" thickBot="1">
      <c r="A73" s="7" t="s">
        <v>73</v>
      </c>
      <c r="B73" s="12"/>
      <c r="C73" s="324">
        <f>D73*6</f>
        <v>11496.928799999998</v>
      </c>
      <c r="D73" s="324">
        <f>E73*E5</f>
        <v>1916.1547999999998</v>
      </c>
      <c r="E73" s="327">
        <v>0.59</v>
      </c>
      <c r="F73" s="315"/>
      <c r="P73" s="48"/>
      <c r="Q73" s="41"/>
      <c r="R73" s="334"/>
      <c r="S73" s="334"/>
      <c r="T73" s="335"/>
    </row>
    <row r="74" spans="1:20" ht="23.25" customHeight="1" thickBot="1">
      <c r="A74" s="24" t="s">
        <v>74</v>
      </c>
      <c r="B74" s="12" t="s">
        <v>75</v>
      </c>
      <c r="C74" s="325"/>
      <c r="D74" s="325"/>
      <c r="E74" s="319"/>
      <c r="F74" s="316"/>
      <c r="P74" s="49"/>
      <c r="Q74" s="41"/>
      <c r="R74" s="334"/>
      <c r="S74" s="334"/>
      <c r="T74" s="335"/>
    </row>
    <row r="75" spans="1:20" ht="21.75" customHeight="1" thickBot="1">
      <c r="A75" s="24" t="s">
        <v>76</v>
      </c>
      <c r="B75" s="12" t="s">
        <v>10</v>
      </c>
      <c r="C75" s="325"/>
      <c r="D75" s="325"/>
      <c r="E75" s="319"/>
      <c r="F75" s="316"/>
      <c r="P75" s="49"/>
      <c r="Q75" s="41"/>
      <c r="R75" s="334"/>
      <c r="S75" s="334"/>
      <c r="T75" s="335"/>
    </row>
    <row r="76" spans="1:20" ht="35.25" customHeight="1" thickBot="1">
      <c r="A76" s="346" t="s">
        <v>77</v>
      </c>
      <c r="B76" s="14"/>
      <c r="C76" s="325"/>
      <c r="D76" s="325"/>
      <c r="E76" s="319"/>
      <c r="F76" s="316"/>
      <c r="P76" s="351"/>
      <c r="Q76" s="49"/>
      <c r="R76" s="334"/>
      <c r="S76" s="334"/>
      <c r="T76" s="335"/>
    </row>
    <row r="77" spans="1:20" ht="15.75" thickBot="1">
      <c r="A77" s="347"/>
      <c r="B77" s="12" t="s">
        <v>72</v>
      </c>
      <c r="C77" s="326"/>
      <c r="D77" s="326"/>
      <c r="E77" s="320"/>
      <c r="F77" s="317"/>
      <c r="P77" s="351"/>
      <c r="Q77" s="41"/>
      <c r="R77" s="334"/>
      <c r="S77" s="334"/>
      <c r="T77" s="335"/>
    </row>
    <row r="78" spans="1:20" ht="15.75" thickBot="1">
      <c r="A78" s="7" t="s">
        <v>78</v>
      </c>
      <c r="B78" s="6"/>
      <c r="C78" s="321">
        <f>E78*D5*6</f>
        <v>31178.112000000001</v>
      </c>
      <c r="D78" s="324">
        <f>E78*E5</f>
        <v>5196.3519999999999</v>
      </c>
      <c r="E78" s="327">
        <v>1.6</v>
      </c>
      <c r="F78" s="315"/>
      <c r="P78" s="48"/>
      <c r="Q78" s="57"/>
      <c r="R78" s="345"/>
      <c r="S78" s="334"/>
      <c r="T78" s="335"/>
    </row>
    <row r="79" spans="1:20" ht="15.75" thickBot="1">
      <c r="A79" s="24" t="s">
        <v>79</v>
      </c>
      <c r="B79" s="4" t="s">
        <v>80</v>
      </c>
      <c r="C79" s="322"/>
      <c r="D79" s="325"/>
      <c r="E79" s="319"/>
      <c r="F79" s="316"/>
      <c r="P79" s="49"/>
      <c r="Q79" s="42"/>
      <c r="R79" s="345"/>
      <c r="S79" s="334"/>
      <c r="T79" s="335"/>
    </row>
    <row r="80" spans="1:20" ht="84" customHeight="1" thickBot="1">
      <c r="A80" s="24" t="s">
        <v>81</v>
      </c>
      <c r="B80" s="4" t="s">
        <v>10</v>
      </c>
      <c r="C80" s="323"/>
      <c r="D80" s="326"/>
      <c r="E80" s="320"/>
      <c r="F80" s="317"/>
      <c r="P80" s="49"/>
      <c r="Q80" s="42"/>
      <c r="R80" s="345"/>
      <c r="S80" s="334"/>
      <c r="T80" s="335"/>
    </row>
    <row r="81" spans="1:20" ht="57" customHeight="1" thickBot="1">
      <c r="A81" s="7" t="s">
        <v>82</v>
      </c>
      <c r="B81" s="4" t="s">
        <v>83</v>
      </c>
      <c r="C81" s="25">
        <f>E81*D5*6</f>
        <v>11886.655199999999</v>
      </c>
      <c r="D81" s="25">
        <f>E81*E5</f>
        <v>1981.1091999999999</v>
      </c>
      <c r="E81" s="208">
        <v>0.61</v>
      </c>
      <c r="F81" s="108"/>
      <c r="P81" s="48"/>
      <c r="Q81" s="42"/>
      <c r="R81" s="53"/>
      <c r="S81" s="53"/>
      <c r="T81" s="54"/>
    </row>
    <row r="82" spans="1:20" s="31" customFormat="1" ht="30.75" customHeight="1" thickBot="1">
      <c r="A82" s="27" t="s">
        <v>84</v>
      </c>
      <c r="B82" s="35"/>
      <c r="C82" s="34">
        <v>0</v>
      </c>
      <c r="D82" s="34">
        <v>0</v>
      </c>
      <c r="E82" s="209">
        <v>0</v>
      </c>
      <c r="F82" s="109"/>
      <c r="P82" s="43"/>
      <c r="Q82" s="63"/>
      <c r="R82" s="61"/>
      <c r="S82" s="61"/>
      <c r="T82" s="62"/>
    </row>
    <row r="83" spans="1:20" ht="35.25" customHeight="1" thickBot="1">
      <c r="A83" s="15" t="s">
        <v>85</v>
      </c>
      <c r="B83" s="12" t="s">
        <v>46</v>
      </c>
      <c r="C83" s="34">
        <v>0</v>
      </c>
      <c r="D83" s="34">
        <v>0</v>
      </c>
      <c r="E83" s="210">
        <v>0</v>
      </c>
      <c r="F83" s="108"/>
      <c r="P83" s="64"/>
      <c r="Q83" s="41"/>
      <c r="R83" s="65"/>
      <c r="S83" s="65"/>
      <c r="T83" s="66"/>
    </row>
    <row r="84" spans="1:20" ht="57.75" thickBot="1">
      <c r="A84" s="27" t="s">
        <v>119</v>
      </c>
      <c r="B84" s="94"/>
      <c r="C84" s="34">
        <v>0</v>
      </c>
      <c r="D84" s="34">
        <v>0</v>
      </c>
      <c r="E84" s="209">
        <v>0</v>
      </c>
      <c r="F84" s="108"/>
      <c r="P84" s="64"/>
      <c r="Q84" s="41"/>
      <c r="R84" s="65"/>
      <c r="S84" s="65"/>
      <c r="T84" s="66"/>
    </row>
    <row r="85" spans="1:20" ht="32.25" customHeight="1" thickBot="1">
      <c r="A85" s="27" t="s">
        <v>126</v>
      </c>
      <c r="B85" s="94"/>
      <c r="C85" s="34">
        <v>19876.02</v>
      </c>
      <c r="D85" s="34"/>
      <c r="E85" s="106"/>
      <c r="F85" s="189">
        <v>19876.02</v>
      </c>
      <c r="P85" s="64"/>
      <c r="Q85" s="41"/>
      <c r="R85" s="65"/>
      <c r="S85" s="65"/>
      <c r="T85" s="66"/>
    </row>
    <row r="86" spans="1:20" ht="38.25" customHeight="1" thickBot="1">
      <c r="A86" s="27" t="s">
        <v>128</v>
      </c>
      <c r="B86" s="94"/>
      <c r="C86" s="34">
        <v>779.52</v>
      </c>
      <c r="D86" s="34"/>
      <c r="E86" s="106"/>
      <c r="F86" s="189">
        <v>779.52</v>
      </c>
      <c r="P86" s="64"/>
      <c r="Q86" s="41"/>
      <c r="R86" s="65"/>
      <c r="S86" s="65"/>
      <c r="T86" s="66"/>
    </row>
    <row r="87" spans="1:20" ht="27" customHeight="1" thickBot="1">
      <c r="A87" s="5" t="s">
        <v>86</v>
      </c>
      <c r="B87" s="16"/>
      <c r="C87" s="26">
        <f>C60+C44+C8+C85+C86</f>
        <v>254881.10639999993</v>
      </c>
      <c r="D87" s="26">
        <f>D82+D60+D44+D8</f>
        <v>39037.594399999994</v>
      </c>
      <c r="E87" s="107">
        <f>E82+E60+E44+E8</f>
        <v>12.02</v>
      </c>
      <c r="F87" s="259">
        <f>F8+F44+F60+F85+F86</f>
        <v>254881.10639999996</v>
      </c>
      <c r="I87" s="96"/>
      <c r="P87" s="67"/>
      <c r="Q87" s="68"/>
      <c r="R87" s="65"/>
      <c r="S87" s="65"/>
      <c r="T87" s="66"/>
    </row>
    <row r="88" spans="1:20" ht="16.5">
      <c r="A88" s="375" t="s">
        <v>132</v>
      </c>
      <c r="B88" s="357"/>
      <c r="C88" s="357"/>
      <c r="D88" s="357"/>
      <c r="E88" s="410"/>
      <c r="F88" s="288">
        <v>72001.320000000007</v>
      </c>
    </row>
    <row r="89" spans="1:20" ht="16.5">
      <c r="A89" s="375" t="s">
        <v>133</v>
      </c>
      <c r="B89" s="357"/>
      <c r="C89" s="357"/>
      <c r="D89" s="357"/>
      <c r="E89" s="357"/>
      <c r="F89" s="289">
        <f>F87+F88-F90</f>
        <v>246079.25640000001</v>
      </c>
    </row>
    <row r="90" spans="1:20" ht="16.5">
      <c r="A90" s="375" t="s">
        <v>134</v>
      </c>
      <c r="B90" s="357"/>
      <c r="C90" s="357"/>
      <c r="D90" s="357"/>
      <c r="E90" s="357"/>
      <c r="F90" s="288">
        <v>80803.17</v>
      </c>
    </row>
    <row r="91" spans="1:20" ht="16.5">
      <c r="A91" s="215"/>
      <c r="B91" s="216"/>
      <c r="C91" s="216"/>
      <c r="D91" s="216"/>
      <c r="E91" s="216"/>
      <c r="F91" s="217"/>
    </row>
    <row r="92" spans="1:20">
      <c r="I92" s="96"/>
      <c r="J92" s="96"/>
    </row>
    <row r="93" spans="1:20">
      <c r="A93" s="136" t="s">
        <v>121</v>
      </c>
    </row>
    <row r="94" spans="1:20">
      <c r="A94" s="136"/>
    </row>
    <row r="95" spans="1:20">
      <c r="A95" s="136" t="s">
        <v>122</v>
      </c>
    </row>
  </sheetData>
  <mergeCells count="127">
    <mergeCell ref="E17:E19"/>
    <mergeCell ref="A64:A65"/>
    <mergeCell ref="B64:B65"/>
    <mergeCell ref="F20:F25"/>
    <mergeCell ref="F26:F29"/>
    <mergeCell ref="F30:F35"/>
    <mergeCell ref="F36:F38"/>
    <mergeCell ref="F42:F43"/>
    <mergeCell ref="A88:E88"/>
    <mergeCell ref="C56:C58"/>
    <mergeCell ref="D56:D58"/>
    <mergeCell ref="E56:E58"/>
    <mergeCell ref="C51:C55"/>
    <mergeCell ref="D51:D55"/>
    <mergeCell ref="E51:E55"/>
    <mergeCell ref="C45:C47"/>
    <mergeCell ref="D45:D47"/>
    <mergeCell ref="E45:E47"/>
    <mergeCell ref="C40:C41"/>
    <mergeCell ref="D40:D41"/>
    <mergeCell ref="E40:E41"/>
    <mergeCell ref="A89:E89"/>
    <mergeCell ref="A90:E90"/>
    <mergeCell ref="S78:S80"/>
    <mergeCell ref="T78:T80"/>
    <mergeCell ref="A76:A77"/>
    <mergeCell ref="P76:P77"/>
    <mergeCell ref="C78:C80"/>
    <mergeCell ref="D78:D80"/>
    <mergeCell ref="E78:E80"/>
    <mergeCell ref="R78:R80"/>
    <mergeCell ref="C73:C77"/>
    <mergeCell ref="D73:D77"/>
    <mergeCell ref="E73:E77"/>
    <mergeCell ref="R73:R77"/>
    <mergeCell ref="S73:S77"/>
    <mergeCell ref="T73:T77"/>
    <mergeCell ref="F73:F77"/>
    <mergeCell ref="F78:F80"/>
    <mergeCell ref="R56:R58"/>
    <mergeCell ref="S56:S58"/>
    <mergeCell ref="T56:T58"/>
    <mergeCell ref="C67:C72"/>
    <mergeCell ref="D67:D72"/>
    <mergeCell ref="E67:E72"/>
    <mergeCell ref="R67:R72"/>
    <mergeCell ref="S67:S72"/>
    <mergeCell ref="T67:T72"/>
    <mergeCell ref="C61:C66"/>
    <mergeCell ref="D61:D66"/>
    <mergeCell ref="E61:E66"/>
    <mergeCell ref="R61:R66"/>
    <mergeCell ref="S61:S66"/>
    <mergeCell ref="T61:T66"/>
    <mergeCell ref="F56:F58"/>
    <mergeCell ref="F61:F66"/>
    <mergeCell ref="F67:F72"/>
    <mergeCell ref="R51:R55"/>
    <mergeCell ref="S51:S55"/>
    <mergeCell ref="T51:T55"/>
    <mergeCell ref="C48:C50"/>
    <mergeCell ref="D48:D50"/>
    <mergeCell ref="E48:E50"/>
    <mergeCell ref="R48:R50"/>
    <mergeCell ref="S48:S50"/>
    <mergeCell ref="T48:T50"/>
    <mergeCell ref="F48:F50"/>
    <mergeCell ref="F51:F55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F45:F47"/>
    <mergeCell ref="R40:R41"/>
    <mergeCell ref="S40:S41"/>
    <mergeCell ref="T40:T41"/>
    <mergeCell ref="C36:C38"/>
    <mergeCell ref="D36:D38"/>
    <mergeCell ref="E36:E38"/>
    <mergeCell ref="R36:R38"/>
    <mergeCell ref="S36:S38"/>
    <mergeCell ref="T36:T38"/>
    <mergeCell ref="R17:R19"/>
    <mergeCell ref="S17:S19"/>
    <mergeCell ref="T17:T19"/>
    <mergeCell ref="C30:C35"/>
    <mergeCell ref="D30:D35"/>
    <mergeCell ref="E30:E35"/>
    <mergeCell ref="R30:R35"/>
    <mergeCell ref="S30:S35"/>
    <mergeCell ref="T30:T35"/>
    <mergeCell ref="C26:C29"/>
    <mergeCell ref="D26:D29"/>
    <mergeCell ref="E26:E29"/>
    <mergeCell ref="R26:R29"/>
    <mergeCell ref="S26:S29"/>
    <mergeCell ref="T26:T29"/>
    <mergeCell ref="C20:C25"/>
    <mergeCell ref="D20:D25"/>
    <mergeCell ref="E20:E25"/>
    <mergeCell ref="R20:R25"/>
    <mergeCell ref="S20:S25"/>
    <mergeCell ref="T20:T25"/>
    <mergeCell ref="C17:C19"/>
    <mergeCell ref="D17:D19"/>
    <mergeCell ref="F18:F19"/>
    <mergeCell ref="C14:C16"/>
    <mergeCell ref="D14:D16"/>
    <mergeCell ref="E14:E16"/>
    <mergeCell ref="R14:R16"/>
    <mergeCell ref="S14:S16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F9:F13"/>
    <mergeCell ref="F14:F16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97"/>
  <sheetViews>
    <sheetView topLeftCell="A83" workbookViewId="0">
      <selection sqref="A1:F97"/>
    </sheetView>
  </sheetViews>
  <sheetFormatPr defaultRowHeight="15"/>
  <cols>
    <col min="1" max="1" width="77" style="1" customWidth="1"/>
    <col min="2" max="2" width="15.85546875" style="69" customWidth="1"/>
    <col min="3" max="3" width="10.5703125" style="1" customWidth="1"/>
    <col min="4" max="5" width="10.7109375" style="1" customWidth="1"/>
    <col min="6" max="6" width="16.140625" style="1" customWidth="1"/>
    <col min="7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111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3064.91</v>
      </c>
      <c r="E5" s="23">
        <v>3064.91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17" t="s">
        <v>2</v>
      </c>
      <c r="F6" s="129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101">
        <v>5</v>
      </c>
      <c r="F7" s="211">
        <v>6</v>
      </c>
      <c r="P7" s="41"/>
      <c r="Q7" s="42"/>
      <c r="R7" s="42"/>
      <c r="S7" s="42"/>
      <c r="T7" s="42"/>
      <c r="U7" s="38"/>
    </row>
    <row r="8" spans="1:21" s="31" customFormat="1" ht="105.75" customHeight="1" thickBot="1">
      <c r="A8" s="27" t="s">
        <v>3</v>
      </c>
      <c r="B8" s="28"/>
      <c r="C8" s="29">
        <f>E8*E5*6</f>
        <v>36962.814599999998</v>
      </c>
      <c r="D8" s="29">
        <f>E8*E5</f>
        <v>6160.4690999999993</v>
      </c>
      <c r="E8" s="102">
        <f>E9+E14+E17+E20+E26+E30+E36+E39+E40+E42</f>
        <v>2.0099999999999998</v>
      </c>
      <c r="F8" s="213">
        <f>C8</f>
        <v>36962.814599999998</v>
      </c>
      <c r="P8" s="43"/>
      <c r="Q8" s="44"/>
      <c r="R8" s="45"/>
      <c r="S8" s="45"/>
      <c r="T8" s="46"/>
      <c r="U8" s="47"/>
    </row>
    <row r="9" spans="1:21" ht="36.75" customHeight="1" thickBot="1">
      <c r="A9" s="7" t="s">
        <v>4</v>
      </c>
      <c r="B9" s="4"/>
      <c r="C9" s="336">
        <f>E9*E5*6</f>
        <v>1103.3676</v>
      </c>
      <c r="D9" s="339">
        <f>E9*E5</f>
        <v>183.8946</v>
      </c>
      <c r="E9" s="342">
        <v>0.06</v>
      </c>
      <c r="F9" s="315"/>
      <c r="P9" s="48"/>
      <c r="Q9" s="42"/>
      <c r="R9" s="331"/>
      <c r="S9" s="332"/>
      <c r="T9" s="333"/>
    </row>
    <row r="10" spans="1:21" ht="35.25" customHeight="1" thickBot="1">
      <c r="A10" s="24" t="s">
        <v>5</v>
      </c>
      <c r="B10" s="4"/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42" customHeight="1" thickBot="1">
      <c r="A11" s="24" t="s">
        <v>6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54" customHeight="1" thickBot="1">
      <c r="A12" s="24" t="s">
        <v>8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52.5" customHeight="1" thickBot="1">
      <c r="A13" s="24" t="s">
        <v>9</v>
      </c>
      <c r="B13" s="4" t="s">
        <v>10</v>
      </c>
      <c r="C13" s="338"/>
      <c r="D13" s="341"/>
      <c r="E13" s="344"/>
      <c r="F13" s="317"/>
      <c r="P13" s="49"/>
      <c r="Q13" s="42"/>
      <c r="R13" s="331"/>
      <c r="S13" s="332"/>
      <c r="T13" s="333"/>
    </row>
    <row r="14" spans="1:21" ht="40.5" customHeight="1" thickBot="1">
      <c r="A14" s="7" t="s">
        <v>11</v>
      </c>
      <c r="B14" s="4"/>
      <c r="C14" s="324">
        <f>E14*E5*6</f>
        <v>1471.1568</v>
      </c>
      <c r="D14" s="324">
        <f>E14*E5</f>
        <v>245.19280000000001</v>
      </c>
      <c r="E14" s="327">
        <v>0.08</v>
      </c>
      <c r="F14" s="315"/>
      <c r="P14" s="48"/>
      <c r="Q14" s="42"/>
      <c r="R14" s="334"/>
      <c r="S14" s="334"/>
      <c r="T14" s="335"/>
    </row>
    <row r="15" spans="1:21" ht="135" customHeight="1" thickBot="1">
      <c r="A15" s="24" t="s">
        <v>12</v>
      </c>
      <c r="B15" s="4" t="s">
        <v>7</v>
      </c>
      <c r="C15" s="325"/>
      <c r="D15" s="325"/>
      <c r="E15" s="319"/>
      <c r="F15" s="316"/>
      <c r="P15" s="49"/>
      <c r="Q15" s="42"/>
      <c r="R15" s="334"/>
      <c r="S15" s="334"/>
      <c r="T15" s="335"/>
    </row>
    <row r="16" spans="1:21" ht="58.5" customHeight="1" thickBot="1">
      <c r="A16" s="24" t="s">
        <v>13</v>
      </c>
      <c r="B16" s="4" t="s">
        <v>10</v>
      </c>
      <c r="C16" s="326"/>
      <c r="D16" s="326"/>
      <c r="E16" s="320"/>
      <c r="F16" s="317"/>
      <c r="P16" s="49"/>
      <c r="Q16" s="42"/>
      <c r="R16" s="334"/>
      <c r="S16" s="334"/>
      <c r="T16" s="335"/>
    </row>
    <row r="17" spans="1:20" ht="48.75" customHeight="1" thickBot="1">
      <c r="A17" s="7" t="s">
        <v>14</v>
      </c>
      <c r="B17" s="4"/>
      <c r="C17" s="321">
        <f>E17*E5*6</f>
        <v>367.78919999999999</v>
      </c>
      <c r="D17" s="324">
        <f>E17*E5</f>
        <v>61.298200000000001</v>
      </c>
      <c r="E17" s="327">
        <v>0.02</v>
      </c>
      <c r="F17" s="108"/>
      <c r="P17" s="48"/>
      <c r="Q17" s="42"/>
      <c r="R17" s="345"/>
      <c r="S17" s="334"/>
      <c r="T17" s="335"/>
    </row>
    <row r="18" spans="1:20" ht="113.25" customHeight="1" thickBot="1">
      <c r="A18" s="24" t="s">
        <v>15</v>
      </c>
      <c r="B18" s="9" t="s">
        <v>7</v>
      </c>
      <c r="C18" s="322"/>
      <c r="D18" s="325"/>
      <c r="E18" s="319"/>
      <c r="F18" s="315"/>
      <c r="P18" s="49"/>
      <c r="Q18" s="50"/>
      <c r="R18" s="345"/>
      <c r="S18" s="334"/>
      <c r="T18" s="335"/>
    </row>
    <row r="19" spans="1:20" ht="50.25" customHeight="1" thickBot="1">
      <c r="A19" s="24" t="s">
        <v>16</v>
      </c>
      <c r="B19" s="9" t="s">
        <v>10</v>
      </c>
      <c r="C19" s="323"/>
      <c r="D19" s="326"/>
      <c r="E19" s="320"/>
      <c r="F19" s="317"/>
      <c r="P19" s="49"/>
      <c r="Q19" s="50"/>
      <c r="R19" s="345"/>
      <c r="S19" s="334"/>
      <c r="T19" s="335"/>
    </row>
    <row r="20" spans="1:20" ht="36.75" customHeight="1" thickBot="1">
      <c r="A20" s="7" t="s">
        <v>17</v>
      </c>
      <c r="B20" s="4"/>
      <c r="C20" s="324">
        <f>E20*E5*6</f>
        <v>25929.138599999998</v>
      </c>
      <c r="D20" s="324">
        <f>E20*E5</f>
        <v>4321.5230999999994</v>
      </c>
      <c r="E20" s="327">
        <v>1.41</v>
      </c>
      <c r="F20" s="315"/>
      <c r="P20" s="48"/>
      <c r="Q20" s="42"/>
      <c r="R20" s="334"/>
      <c r="S20" s="334"/>
      <c r="T20" s="335"/>
    </row>
    <row r="21" spans="1:20" ht="30" customHeight="1" thickBot="1">
      <c r="A21" s="10" t="s">
        <v>18</v>
      </c>
      <c r="B21" s="9" t="s">
        <v>7</v>
      </c>
      <c r="C21" s="325"/>
      <c r="D21" s="325"/>
      <c r="E21" s="319"/>
      <c r="F21" s="316"/>
      <c r="P21" s="51"/>
      <c r="Q21" s="50"/>
      <c r="R21" s="334"/>
      <c r="S21" s="334"/>
      <c r="T21" s="335"/>
    </row>
    <row r="22" spans="1:20" ht="65.25" thickBot="1">
      <c r="A22" s="37" t="s">
        <v>19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39.75" customHeight="1" thickBot="1">
      <c r="A23" s="10" t="s">
        <v>20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40.5" customHeight="1" thickBot="1">
      <c r="A24" s="10" t="s">
        <v>21</v>
      </c>
      <c r="B24" s="9" t="s">
        <v>10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66" customHeight="1" thickBot="1">
      <c r="A25" s="10" t="s">
        <v>22</v>
      </c>
      <c r="B25" s="9" t="s">
        <v>10</v>
      </c>
      <c r="C25" s="326"/>
      <c r="D25" s="326"/>
      <c r="E25" s="320"/>
      <c r="F25" s="317"/>
      <c r="P25" s="51"/>
      <c r="Q25" s="50"/>
      <c r="R25" s="334"/>
      <c r="S25" s="334"/>
      <c r="T25" s="335"/>
    </row>
    <row r="26" spans="1:20" ht="48" customHeight="1" thickBot="1">
      <c r="A26" s="7" t="s">
        <v>23</v>
      </c>
      <c r="B26" s="4"/>
      <c r="C26" s="324">
        <f>E26*E5*6</f>
        <v>1471.1568</v>
      </c>
      <c r="D26" s="324">
        <f>E26*E5</f>
        <v>245.19280000000001</v>
      </c>
      <c r="E26" s="327">
        <v>0.08</v>
      </c>
      <c r="F26" s="315"/>
      <c r="P26" s="48"/>
      <c r="Q26" s="42"/>
      <c r="R26" s="334"/>
      <c r="S26" s="334"/>
      <c r="T26" s="335"/>
    </row>
    <row r="27" spans="1:20" ht="55.5" customHeight="1" thickBot="1">
      <c r="A27" s="10" t="s">
        <v>24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59.25" customHeight="1" thickBot="1">
      <c r="A28" s="10" t="s">
        <v>25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52.5" customHeight="1" thickBot="1">
      <c r="A29" s="10" t="s">
        <v>16</v>
      </c>
      <c r="B29" s="9" t="s">
        <v>10</v>
      </c>
      <c r="C29" s="326"/>
      <c r="D29" s="326"/>
      <c r="E29" s="320"/>
      <c r="F29" s="317"/>
      <c r="P29" s="51"/>
      <c r="Q29" s="50"/>
      <c r="R29" s="334"/>
      <c r="S29" s="334"/>
      <c r="T29" s="335"/>
    </row>
    <row r="30" spans="1:20" ht="39.75" customHeight="1" thickBot="1">
      <c r="A30" s="7" t="s">
        <v>26</v>
      </c>
      <c r="B30" s="4"/>
      <c r="C30" s="321">
        <f>E30*E5*6</f>
        <v>5516.8379999999997</v>
      </c>
      <c r="D30" s="324">
        <f>E30*E5</f>
        <v>919.47299999999996</v>
      </c>
      <c r="E30" s="327">
        <v>0.3</v>
      </c>
      <c r="F30" s="315"/>
      <c r="P30" s="48"/>
      <c r="Q30" s="42"/>
      <c r="R30" s="345"/>
      <c r="S30" s="334"/>
      <c r="T30" s="335"/>
    </row>
    <row r="31" spans="1:20" ht="54" customHeight="1" thickBot="1">
      <c r="A31" s="24" t="s">
        <v>27</v>
      </c>
      <c r="B31" s="9" t="s">
        <v>7</v>
      </c>
      <c r="C31" s="322"/>
      <c r="D31" s="325"/>
      <c r="E31" s="319"/>
      <c r="F31" s="316"/>
      <c r="P31" s="49"/>
      <c r="Q31" s="52"/>
      <c r="R31" s="345"/>
      <c r="S31" s="334"/>
      <c r="T31" s="335"/>
    </row>
    <row r="32" spans="1:20" ht="49.5" customHeight="1" thickBot="1">
      <c r="A32" s="24" t="s">
        <v>28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4" customHeight="1" thickBot="1">
      <c r="A33" s="24" t="s">
        <v>29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8.75" customHeight="1" thickBot="1">
      <c r="A34" s="24" t="s">
        <v>30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49.5" customHeight="1" thickBot="1">
      <c r="A35" s="24" t="s">
        <v>16</v>
      </c>
      <c r="B35" s="4" t="s">
        <v>10</v>
      </c>
      <c r="C35" s="323"/>
      <c r="D35" s="326"/>
      <c r="E35" s="320"/>
      <c r="F35" s="317"/>
      <c r="P35" s="49"/>
      <c r="Q35" s="52"/>
      <c r="R35" s="345"/>
      <c r="S35" s="334"/>
      <c r="T35" s="335"/>
    </row>
    <row r="36" spans="1:20" ht="54.75" customHeight="1" thickBot="1">
      <c r="A36" s="7" t="s">
        <v>32</v>
      </c>
      <c r="B36" s="4"/>
      <c r="C36" s="321">
        <f>E36*E5*6</f>
        <v>367.78919999999999</v>
      </c>
      <c r="D36" s="324">
        <f>E36*E5</f>
        <v>61.298200000000001</v>
      </c>
      <c r="E36" s="327">
        <v>0.02</v>
      </c>
      <c r="F36" s="315"/>
      <c r="P36" s="48"/>
      <c r="Q36" s="42"/>
      <c r="R36" s="345"/>
      <c r="S36" s="334"/>
      <c r="T36" s="335"/>
    </row>
    <row r="37" spans="1:20" ht="78.75" customHeight="1" thickBot="1">
      <c r="A37" s="24" t="s">
        <v>33</v>
      </c>
      <c r="B37" s="9" t="s">
        <v>34</v>
      </c>
      <c r="C37" s="322"/>
      <c r="D37" s="325"/>
      <c r="E37" s="319"/>
      <c r="F37" s="316"/>
      <c r="P37" s="49"/>
      <c r="Q37" s="52"/>
      <c r="R37" s="345"/>
      <c r="S37" s="334"/>
      <c r="T37" s="335"/>
    </row>
    <row r="38" spans="1:20" ht="49.5" customHeight="1" thickBot="1">
      <c r="A38" s="24" t="s">
        <v>16</v>
      </c>
      <c r="B38" s="4" t="s">
        <v>10</v>
      </c>
      <c r="C38" s="323"/>
      <c r="D38" s="326"/>
      <c r="E38" s="320"/>
      <c r="F38" s="317"/>
      <c r="P38" s="49"/>
      <c r="Q38" s="52"/>
      <c r="R38" s="345"/>
      <c r="S38" s="334"/>
      <c r="T38" s="335"/>
    </row>
    <row r="39" spans="1:20" ht="76.5" customHeight="1" thickBot="1">
      <c r="A39" s="7" t="s">
        <v>35</v>
      </c>
      <c r="B39" s="4" t="s">
        <v>34</v>
      </c>
      <c r="C39" s="25">
        <f>E39*E5*6</f>
        <v>183.8946</v>
      </c>
      <c r="D39" s="25">
        <f>E39*E5</f>
        <v>30.649100000000001</v>
      </c>
      <c r="E39" s="103">
        <v>0.01</v>
      </c>
      <c r="F39" s="108"/>
      <c r="P39" s="48"/>
      <c r="Q39" s="42"/>
      <c r="R39" s="53"/>
      <c r="S39" s="53"/>
      <c r="T39" s="54"/>
    </row>
    <row r="40" spans="1:20" ht="52.5" customHeight="1" thickBot="1">
      <c r="A40" s="7" t="s">
        <v>36</v>
      </c>
      <c r="B40" s="4"/>
      <c r="C40" s="328">
        <f>E40*E5*6</f>
        <v>367.78919999999999</v>
      </c>
      <c r="D40" s="329">
        <f>E40*E5</f>
        <v>61.298200000000001</v>
      </c>
      <c r="E40" s="318">
        <v>0.02</v>
      </c>
      <c r="F40" s="108"/>
      <c r="P40" s="48"/>
      <c r="Q40" s="42"/>
      <c r="R40" s="345"/>
      <c r="S40" s="334"/>
      <c r="T40" s="335"/>
    </row>
    <row r="41" spans="1:20" ht="69" customHeight="1" thickBot="1">
      <c r="A41" s="24" t="s">
        <v>37</v>
      </c>
      <c r="B41" s="4" t="s">
        <v>34</v>
      </c>
      <c r="C41" s="323"/>
      <c r="D41" s="326"/>
      <c r="E41" s="320"/>
      <c r="F41" s="108"/>
      <c r="P41" s="49"/>
      <c r="Q41" s="42"/>
      <c r="R41" s="345"/>
      <c r="S41" s="334"/>
      <c r="T41" s="335"/>
    </row>
    <row r="42" spans="1:20" ht="52.5" customHeight="1" thickBot="1">
      <c r="A42" s="7" t="s">
        <v>38</v>
      </c>
      <c r="B42" s="12"/>
      <c r="C42" s="321">
        <f>E42*E5*6</f>
        <v>183.8946</v>
      </c>
      <c r="D42" s="324">
        <f>E42*E5</f>
        <v>30.649100000000001</v>
      </c>
      <c r="E42" s="327">
        <v>0.01</v>
      </c>
      <c r="F42" s="108"/>
      <c r="P42" s="48"/>
      <c r="Q42" s="41"/>
      <c r="R42" s="345"/>
      <c r="S42" s="334"/>
      <c r="T42" s="335"/>
    </row>
    <row r="43" spans="1:20" ht="99.75" customHeight="1" thickBot="1">
      <c r="A43" s="24" t="s">
        <v>39</v>
      </c>
      <c r="B43" s="12" t="s">
        <v>7</v>
      </c>
      <c r="C43" s="323"/>
      <c r="D43" s="326"/>
      <c r="E43" s="320"/>
      <c r="F43" s="108"/>
      <c r="P43" s="49"/>
      <c r="Q43" s="41"/>
      <c r="R43" s="345"/>
      <c r="S43" s="334"/>
      <c r="T43" s="335"/>
    </row>
    <row r="44" spans="1:20" s="31" customFormat="1" ht="42.75" customHeight="1" thickBot="1">
      <c r="A44" s="32" t="s">
        <v>40</v>
      </c>
      <c r="B44" s="28"/>
      <c r="C44" s="29">
        <f>D44*6</f>
        <v>50019.331199999993</v>
      </c>
      <c r="D44" s="36">
        <f>E44*E5</f>
        <v>8336.5551999999989</v>
      </c>
      <c r="E44" s="102">
        <f>E45+E48+E51+E56+E59</f>
        <v>2.7199999999999998</v>
      </c>
      <c r="F44" s="213">
        <f>C44</f>
        <v>50019.331199999993</v>
      </c>
      <c r="P44" s="55"/>
      <c r="Q44" s="44"/>
      <c r="R44" s="45"/>
      <c r="S44" s="56"/>
      <c r="T44" s="46"/>
    </row>
    <row r="45" spans="1:20" ht="35.25" customHeight="1" thickBot="1">
      <c r="A45" s="7" t="s">
        <v>41</v>
      </c>
      <c r="B45" s="6"/>
      <c r="C45" s="328">
        <f>E45*E5*6</f>
        <v>4965.1541999999999</v>
      </c>
      <c r="D45" s="358">
        <f>E45*E5</f>
        <v>827.52570000000003</v>
      </c>
      <c r="E45" s="318">
        <v>0.27</v>
      </c>
      <c r="F45" s="315"/>
      <c r="P45" s="48"/>
      <c r="Q45" s="57"/>
      <c r="R45" s="345"/>
      <c r="S45" s="335"/>
      <c r="T45" s="335"/>
    </row>
    <row r="46" spans="1:20" ht="29.25" customHeight="1" thickBot="1">
      <c r="A46" s="24" t="s">
        <v>42</v>
      </c>
      <c r="B46" s="4" t="s">
        <v>7</v>
      </c>
      <c r="C46" s="322"/>
      <c r="D46" s="359"/>
      <c r="E46" s="319"/>
      <c r="F46" s="316"/>
      <c r="P46" s="49"/>
      <c r="Q46" s="58"/>
      <c r="R46" s="345"/>
      <c r="S46" s="335"/>
      <c r="T46" s="335"/>
    </row>
    <row r="47" spans="1:20" ht="63.75" customHeight="1" thickBot="1">
      <c r="A47" s="24" t="s">
        <v>43</v>
      </c>
      <c r="B47" s="4" t="s">
        <v>10</v>
      </c>
      <c r="C47" s="323"/>
      <c r="D47" s="360"/>
      <c r="E47" s="320"/>
      <c r="F47" s="317"/>
      <c r="P47" s="49"/>
      <c r="Q47" s="58"/>
      <c r="R47" s="345"/>
      <c r="S47" s="335"/>
      <c r="T47" s="335"/>
    </row>
    <row r="48" spans="1:20" ht="36.75" customHeight="1" thickBot="1">
      <c r="A48" s="7" t="s">
        <v>44</v>
      </c>
      <c r="B48" s="6"/>
      <c r="C48" s="321">
        <f>E48*E5*6</f>
        <v>22067.351999999999</v>
      </c>
      <c r="D48" s="324">
        <f>E48*E5</f>
        <v>3677.8919999999998</v>
      </c>
      <c r="E48" s="327">
        <v>1.2</v>
      </c>
      <c r="F48" s="315"/>
      <c r="P48" s="48"/>
      <c r="Q48" s="57"/>
      <c r="R48" s="345"/>
      <c r="S48" s="334"/>
      <c r="T48" s="335"/>
    </row>
    <row r="49" spans="1:20" ht="75.75" customHeight="1" thickBot="1">
      <c r="A49" s="24" t="s">
        <v>45</v>
      </c>
      <c r="B49" s="12" t="s">
        <v>46</v>
      </c>
      <c r="C49" s="322"/>
      <c r="D49" s="325"/>
      <c r="E49" s="319"/>
      <c r="F49" s="316"/>
      <c r="P49" s="49"/>
      <c r="Q49" s="41"/>
      <c r="R49" s="345"/>
      <c r="S49" s="334"/>
      <c r="T49" s="335"/>
    </row>
    <row r="50" spans="1:20" ht="61.5" customHeight="1" thickBot="1">
      <c r="A50" s="24" t="s">
        <v>47</v>
      </c>
      <c r="B50" s="4" t="s">
        <v>48</v>
      </c>
      <c r="C50" s="323"/>
      <c r="D50" s="326"/>
      <c r="E50" s="320"/>
      <c r="F50" s="317"/>
      <c r="P50" s="49"/>
      <c r="Q50" s="42"/>
      <c r="R50" s="345"/>
      <c r="S50" s="334"/>
      <c r="T50" s="335"/>
    </row>
    <row r="51" spans="1:20" ht="41.25" customHeight="1" thickBot="1">
      <c r="A51" s="7" t="s">
        <v>49</v>
      </c>
      <c r="B51" s="6"/>
      <c r="C51" s="324">
        <f>E51*E5*6</f>
        <v>16366.6194</v>
      </c>
      <c r="D51" s="324">
        <f>E51*E5</f>
        <v>2727.7698999999998</v>
      </c>
      <c r="E51" s="327">
        <v>0.89</v>
      </c>
      <c r="F51" s="315"/>
      <c r="P51" s="48"/>
      <c r="Q51" s="57"/>
      <c r="R51" s="334"/>
      <c r="S51" s="334"/>
      <c r="T51" s="335"/>
    </row>
    <row r="52" spans="1:20" ht="39.75" customHeight="1" thickBot="1">
      <c r="A52" s="24" t="s">
        <v>50</v>
      </c>
      <c r="B52" s="12" t="s">
        <v>34</v>
      </c>
      <c r="C52" s="325"/>
      <c r="D52" s="325"/>
      <c r="E52" s="319"/>
      <c r="F52" s="316"/>
      <c r="P52" s="49"/>
      <c r="Q52" s="59"/>
      <c r="R52" s="334"/>
      <c r="S52" s="334"/>
      <c r="T52" s="335"/>
    </row>
    <row r="53" spans="1:20" ht="23.25" customHeight="1" thickBot="1">
      <c r="A53" s="13" t="s">
        <v>51</v>
      </c>
      <c r="B53" s="12" t="s">
        <v>34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26.25" customHeight="1" thickBot="1">
      <c r="A54" s="13" t="s">
        <v>52</v>
      </c>
      <c r="B54" s="12" t="s">
        <v>10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34.5" customHeight="1" thickBot="1">
      <c r="A55" s="24" t="s">
        <v>53</v>
      </c>
      <c r="B55" s="4" t="s">
        <v>34</v>
      </c>
      <c r="C55" s="326"/>
      <c r="D55" s="326"/>
      <c r="E55" s="320"/>
      <c r="F55" s="317"/>
      <c r="P55" s="49"/>
      <c r="Q55" s="58"/>
      <c r="R55" s="334"/>
      <c r="S55" s="334"/>
      <c r="T55" s="335"/>
    </row>
    <row r="56" spans="1:20" ht="33" customHeight="1" thickBot="1">
      <c r="A56" s="7" t="s">
        <v>54</v>
      </c>
      <c r="B56" s="6"/>
      <c r="C56" s="324">
        <f>E56*E5*6</f>
        <v>4597.3649999999998</v>
      </c>
      <c r="D56" s="324">
        <f>E56*E5</f>
        <v>766.22749999999996</v>
      </c>
      <c r="E56" s="327">
        <v>0.25</v>
      </c>
      <c r="F56" s="315"/>
      <c r="P56" s="48"/>
      <c r="Q56" s="57"/>
      <c r="R56" s="334"/>
      <c r="S56" s="334"/>
      <c r="T56" s="335"/>
    </row>
    <row r="57" spans="1:20" ht="75.75" customHeight="1" thickBot="1">
      <c r="A57" s="24" t="s">
        <v>55</v>
      </c>
      <c r="B57" s="4" t="s">
        <v>31</v>
      </c>
      <c r="C57" s="325"/>
      <c r="D57" s="325"/>
      <c r="E57" s="319"/>
      <c r="F57" s="316"/>
      <c r="P57" s="49"/>
      <c r="Q57" s="42"/>
      <c r="R57" s="334"/>
      <c r="S57" s="334"/>
      <c r="T57" s="335"/>
    </row>
    <row r="58" spans="1:20" ht="39" thickBot="1">
      <c r="A58" s="24" t="s">
        <v>56</v>
      </c>
      <c r="B58" s="4" t="s">
        <v>7</v>
      </c>
      <c r="C58" s="326"/>
      <c r="D58" s="326"/>
      <c r="E58" s="320"/>
      <c r="F58" s="317"/>
      <c r="P58" s="49"/>
      <c r="Q58" s="42"/>
      <c r="R58" s="334"/>
      <c r="S58" s="334"/>
      <c r="T58" s="335"/>
    </row>
    <row r="59" spans="1:20" ht="26.25" thickBot="1">
      <c r="A59" s="7" t="s">
        <v>57</v>
      </c>
      <c r="B59" s="6"/>
      <c r="C59" s="324">
        <v>2024.03</v>
      </c>
      <c r="D59" s="324">
        <f>E59*E5</f>
        <v>337.14009999999996</v>
      </c>
      <c r="E59" s="327">
        <v>0.11</v>
      </c>
      <c r="F59" s="315"/>
      <c r="P59" s="48"/>
      <c r="Q59" s="57"/>
      <c r="R59" s="334"/>
      <c r="S59" s="334"/>
      <c r="T59" s="335"/>
    </row>
    <row r="60" spans="1:20" ht="26.25" thickBot="1">
      <c r="A60" s="24" t="s">
        <v>58</v>
      </c>
      <c r="B60" s="4" t="s">
        <v>31</v>
      </c>
      <c r="C60" s="325"/>
      <c r="D60" s="325"/>
      <c r="E60" s="319"/>
      <c r="F60" s="316"/>
      <c r="P60" s="49"/>
      <c r="Q60" s="42"/>
      <c r="R60" s="334"/>
      <c r="S60" s="334"/>
      <c r="T60" s="335"/>
    </row>
    <row r="61" spans="1:20" ht="63.75" customHeight="1" thickBot="1">
      <c r="A61" s="24" t="s">
        <v>59</v>
      </c>
      <c r="B61" s="4" t="s">
        <v>10</v>
      </c>
      <c r="C61" s="326"/>
      <c r="D61" s="326"/>
      <c r="E61" s="320"/>
      <c r="F61" s="317"/>
      <c r="P61" s="49"/>
      <c r="Q61" s="42"/>
      <c r="R61" s="334"/>
      <c r="S61" s="334"/>
      <c r="T61" s="335"/>
    </row>
    <row r="62" spans="1:20" s="31" customFormat="1" ht="30" customHeight="1" thickBot="1">
      <c r="A62" s="32" t="s">
        <v>60</v>
      </c>
      <c r="B62" s="28"/>
      <c r="C62" s="34">
        <f>E62*E5*6</f>
        <v>113095.179</v>
      </c>
      <c r="D62" s="34">
        <f>E62*E5</f>
        <v>18849.196500000002</v>
      </c>
      <c r="E62" s="106">
        <f>E63+E69+E75+E80+E83</f>
        <v>6.15</v>
      </c>
      <c r="F62" s="284">
        <f>C62</f>
        <v>113095.179</v>
      </c>
      <c r="P62" s="55"/>
      <c r="Q62" s="44"/>
      <c r="R62" s="61"/>
      <c r="S62" s="61"/>
      <c r="T62" s="62"/>
    </row>
    <row r="63" spans="1:20" ht="36" customHeight="1" thickBot="1">
      <c r="A63" s="7" t="s">
        <v>61</v>
      </c>
      <c r="B63" s="12"/>
      <c r="C63" s="329">
        <f>E63*E5*6</f>
        <v>32733.238799999999</v>
      </c>
      <c r="D63" s="329">
        <f>E63*E5</f>
        <v>5455.5397999999996</v>
      </c>
      <c r="E63" s="318">
        <v>1.78</v>
      </c>
      <c r="F63" s="315"/>
      <c r="P63" s="48"/>
      <c r="Q63" s="41"/>
      <c r="R63" s="334"/>
      <c r="S63" s="334"/>
      <c r="T63" s="335"/>
    </row>
    <row r="64" spans="1:20" ht="64.5" thickBot="1">
      <c r="A64" s="24" t="s">
        <v>62</v>
      </c>
      <c r="B64" s="4" t="s">
        <v>63</v>
      </c>
      <c r="C64" s="325"/>
      <c r="D64" s="325"/>
      <c r="E64" s="319"/>
      <c r="F64" s="316"/>
      <c r="P64" s="49"/>
      <c r="Q64" s="42"/>
      <c r="R64" s="334"/>
      <c r="S64" s="334"/>
      <c r="T64" s="335"/>
    </row>
    <row r="65" spans="1:20" ht="23.25" customHeight="1">
      <c r="A65" s="224" t="s">
        <v>123</v>
      </c>
      <c r="B65" s="225" t="s">
        <v>124</v>
      </c>
      <c r="C65" s="325"/>
      <c r="D65" s="325"/>
      <c r="E65" s="319"/>
      <c r="F65" s="316"/>
      <c r="P65" s="218"/>
      <c r="Q65" s="42"/>
      <c r="R65" s="334"/>
      <c r="S65" s="334"/>
      <c r="T65" s="335"/>
    </row>
    <row r="66" spans="1:20" ht="60.75" customHeight="1">
      <c r="A66" s="364" t="s">
        <v>91</v>
      </c>
      <c r="B66" s="366" t="s">
        <v>7</v>
      </c>
      <c r="C66" s="369"/>
      <c r="D66" s="325"/>
      <c r="E66" s="319"/>
      <c r="F66" s="316"/>
      <c r="P66" s="49"/>
      <c r="Q66" s="41"/>
      <c r="R66" s="334"/>
      <c r="S66" s="334"/>
      <c r="T66" s="335"/>
    </row>
    <row r="67" spans="1:20" ht="9" hidden="1" customHeight="1" thickBot="1">
      <c r="A67" s="365"/>
      <c r="B67" s="367"/>
      <c r="C67" s="369"/>
      <c r="D67" s="325"/>
      <c r="E67" s="319"/>
      <c r="F67" s="316"/>
      <c r="P67" s="49"/>
      <c r="Q67" s="41"/>
      <c r="R67" s="334"/>
      <c r="S67" s="334"/>
      <c r="T67" s="335"/>
    </row>
    <row r="68" spans="1:20" ht="26.25" thickBot="1">
      <c r="A68" s="221" t="s">
        <v>65</v>
      </c>
      <c r="B68" s="222" t="s">
        <v>10</v>
      </c>
      <c r="C68" s="370"/>
      <c r="D68" s="326"/>
      <c r="E68" s="320"/>
      <c r="F68" s="317"/>
      <c r="P68" s="49"/>
      <c r="Q68" s="41"/>
      <c r="R68" s="334"/>
      <c r="S68" s="334"/>
      <c r="T68" s="335"/>
    </row>
    <row r="69" spans="1:20" ht="79.5" customHeight="1" thickBot="1">
      <c r="A69" s="7" t="s">
        <v>66</v>
      </c>
      <c r="B69" s="12"/>
      <c r="C69" s="324">
        <f>E69*E5*6</f>
        <v>28871.4522</v>
      </c>
      <c r="D69" s="324">
        <f>E69*E5</f>
        <v>4811.9087</v>
      </c>
      <c r="E69" s="327">
        <v>1.57</v>
      </c>
      <c r="F69" s="315"/>
      <c r="P69" s="48"/>
      <c r="Q69" s="41"/>
      <c r="R69" s="334"/>
      <c r="S69" s="334"/>
      <c r="T69" s="335"/>
    </row>
    <row r="70" spans="1:20" ht="33.75" customHeight="1" thickBot="1">
      <c r="A70" s="24" t="s">
        <v>67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36" customHeight="1" thickBot="1">
      <c r="A71" s="24" t="s">
        <v>68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39" customHeight="1" thickBot="1">
      <c r="A72" s="24" t="s">
        <v>69</v>
      </c>
      <c r="B72" s="4" t="s">
        <v>10</v>
      </c>
      <c r="C72" s="325"/>
      <c r="D72" s="325"/>
      <c r="E72" s="319"/>
      <c r="F72" s="316"/>
      <c r="P72" s="49"/>
      <c r="Q72" s="42"/>
      <c r="R72" s="334"/>
      <c r="S72" s="334"/>
      <c r="T72" s="335"/>
    </row>
    <row r="73" spans="1:20" ht="38.25" customHeight="1" thickBot="1">
      <c r="A73" s="24" t="s">
        <v>70</v>
      </c>
      <c r="B73" s="4" t="s">
        <v>10</v>
      </c>
      <c r="C73" s="325"/>
      <c r="D73" s="325"/>
      <c r="E73" s="319"/>
      <c r="F73" s="316"/>
      <c r="P73" s="49"/>
      <c r="Q73" s="42"/>
      <c r="R73" s="334"/>
      <c r="S73" s="334"/>
      <c r="T73" s="335"/>
    </row>
    <row r="74" spans="1:20" ht="27" customHeight="1" thickBot="1">
      <c r="A74" s="24" t="s">
        <v>71</v>
      </c>
      <c r="B74" s="4" t="s">
        <v>72</v>
      </c>
      <c r="C74" s="326"/>
      <c r="D74" s="326"/>
      <c r="E74" s="320"/>
      <c r="F74" s="317"/>
      <c r="P74" s="49"/>
      <c r="Q74" s="42"/>
      <c r="R74" s="334"/>
      <c r="S74" s="334"/>
      <c r="T74" s="335"/>
    </row>
    <row r="75" spans="1:20" ht="30.75" customHeight="1" thickBot="1">
      <c r="A75" s="7" t="s">
        <v>73</v>
      </c>
      <c r="B75" s="12"/>
      <c r="C75" s="324">
        <f>E75*E5*6</f>
        <v>10849.7814</v>
      </c>
      <c r="D75" s="324">
        <f>E75*E5</f>
        <v>1808.2968999999998</v>
      </c>
      <c r="E75" s="327">
        <v>0.59</v>
      </c>
      <c r="F75" s="315"/>
      <c r="P75" s="48"/>
      <c r="Q75" s="41"/>
      <c r="R75" s="334"/>
      <c r="S75" s="334"/>
      <c r="T75" s="335"/>
    </row>
    <row r="76" spans="1:20" ht="24.75" customHeight="1" thickBot="1">
      <c r="A76" s="24" t="s">
        <v>74</v>
      </c>
      <c r="B76" s="12" t="s">
        <v>75</v>
      </c>
      <c r="C76" s="325"/>
      <c r="D76" s="325"/>
      <c r="E76" s="319"/>
      <c r="F76" s="316"/>
      <c r="P76" s="49"/>
      <c r="Q76" s="41"/>
      <c r="R76" s="334"/>
      <c r="S76" s="334"/>
      <c r="T76" s="335"/>
    </row>
    <row r="77" spans="1:20" ht="24" customHeight="1" thickBot="1">
      <c r="A77" s="24" t="s">
        <v>76</v>
      </c>
      <c r="B77" s="12" t="s">
        <v>10</v>
      </c>
      <c r="C77" s="325"/>
      <c r="D77" s="325"/>
      <c r="E77" s="319"/>
      <c r="F77" s="316"/>
      <c r="P77" s="49"/>
      <c r="Q77" s="41"/>
      <c r="R77" s="334"/>
      <c r="S77" s="334"/>
      <c r="T77" s="335"/>
    </row>
    <row r="78" spans="1:20" ht="35.25" customHeight="1" thickBot="1">
      <c r="A78" s="346" t="s">
        <v>77</v>
      </c>
      <c r="B78" s="14"/>
      <c r="C78" s="325"/>
      <c r="D78" s="325"/>
      <c r="E78" s="319"/>
      <c r="F78" s="316"/>
      <c r="P78" s="351"/>
      <c r="Q78" s="49"/>
      <c r="R78" s="334"/>
      <c r="S78" s="334"/>
      <c r="T78" s="335"/>
    </row>
    <row r="79" spans="1:20" ht="15.75" thickBot="1">
      <c r="A79" s="347"/>
      <c r="B79" s="12" t="s">
        <v>72</v>
      </c>
      <c r="C79" s="326"/>
      <c r="D79" s="326"/>
      <c r="E79" s="320"/>
      <c r="F79" s="317"/>
      <c r="P79" s="351"/>
      <c r="Q79" s="41"/>
      <c r="R79" s="334"/>
      <c r="S79" s="334"/>
      <c r="T79" s="335"/>
    </row>
    <row r="80" spans="1:20" ht="25.5" customHeight="1" thickBot="1">
      <c r="A80" s="7" t="s">
        <v>78</v>
      </c>
      <c r="B80" s="6"/>
      <c r="C80" s="321">
        <v>28336.400000000001</v>
      </c>
      <c r="D80" s="324">
        <f>E80*E5</f>
        <v>4903.8559999999998</v>
      </c>
      <c r="E80" s="327">
        <v>1.6</v>
      </c>
      <c r="F80" s="315"/>
      <c r="P80" s="48"/>
      <c r="Q80" s="57"/>
      <c r="R80" s="345"/>
      <c r="S80" s="334"/>
      <c r="T80" s="335"/>
    </row>
    <row r="81" spans="1:20" ht="27.75" customHeight="1" thickBot="1">
      <c r="A81" s="24" t="s">
        <v>79</v>
      </c>
      <c r="B81" s="4" t="s">
        <v>80</v>
      </c>
      <c r="C81" s="322"/>
      <c r="D81" s="325"/>
      <c r="E81" s="319"/>
      <c r="F81" s="316"/>
      <c r="P81" s="49"/>
      <c r="Q81" s="42"/>
      <c r="R81" s="345"/>
      <c r="S81" s="334"/>
      <c r="T81" s="335"/>
    </row>
    <row r="82" spans="1:20" ht="88.5" customHeight="1" thickBot="1">
      <c r="A82" s="24" t="s">
        <v>81</v>
      </c>
      <c r="B82" s="4" t="s">
        <v>10</v>
      </c>
      <c r="C82" s="323"/>
      <c r="D82" s="326"/>
      <c r="E82" s="319"/>
      <c r="F82" s="317"/>
      <c r="P82" s="49"/>
      <c r="Q82" s="42"/>
      <c r="R82" s="345"/>
      <c r="S82" s="334"/>
      <c r="T82" s="335"/>
    </row>
    <row r="83" spans="1:20" ht="68.25" customHeight="1" thickBot="1">
      <c r="A83" s="7" t="s">
        <v>82</v>
      </c>
      <c r="B83" s="4" t="s">
        <v>83</v>
      </c>
      <c r="C83" s="25">
        <v>10856.15</v>
      </c>
      <c r="D83" s="25">
        <f>E83*E5</f>
        <v>1869.5950999999998</v>
      </c>
      <c r="E83" s="223">
        <v>0.61</v>
      </c>
      <c r="F83" s="108"/>
      <c r="I83" s="96"/>
      <c r="P83" s="48"/>
      <c r="Q83" s="42"/>
      <c r="R83" s="53"/>
      <c r="S83" s="53"/>
      <c r="T83" s="54"/>
    </row>
    <row r="84" spans="1:20" s="31" customFormat="1" ht="33.75" customHeight="1" thickBot="1">
      <c r="A84" s="27" t="s">
        <v>84</v>
      </c>
      <c r="B84" s="35"/>
      <c r="C84" s="34">
        <v>0</v>
      </c>
      <c r="D84" s="34">
        <v>0</v>
      </c>
      <c r="E84" s="209">
        <v>0</v>
      </c>
      <c r="F84" s="109"/>
      <c r="P84" s="43"/>
      <c r="Q84" s="63"/>
      <c r="R84" s="61"/>
      <c r="S84" s="61"/>
      <c r="T84" s="62"/>
    </row>
    <row r="85" spans="1:20" ht="30.75" customHeight="1" thickBot="1">
      <c r="A85" s="15" t="s">
        <v>85</v>
      </c>
      <c r="B85" s="12" t="s">
        <v>46</v>
      </c>
      <c r="C85" s="34">
        <v>0</v>
      </c>
      <c r="D85" s="34">
        <v>0</v>
      </c>
      <c r="E85" s="210">
        <v>0</v>
      </c>
      <c r="F85" s="108"/>
      <c r="P85" s="64"/>
      <c r="Q85" s="41"/>
      <c r="R85" s="65"/>
      <c r="S85" s="65"/>
      <c r="T85" s="66"/>
    </row>
    <row r="86" spans="1:20" ht="57.75" thickBot="1">
      <c r="A86" s="27" t="s">
        <v>136</v>
      </c>
      <c r="B86" s="94"/>
      <c r="C86" s="34">
        <v>0</v>
      </c>
      <c r="D86" s="34">
        <v>0</v>
      </c>
      <c r="E86" s="209">
        <v>0</v>
      </c>
      <c r="F86" s="108"/>
      <c r="P86" s="64"/>
      <c r="Q86" s="41"/>
      <c r="R86" s="65"/>
      <c r="S86" s="65"/>
      <c r="T86" s="66"/>
    </row>
    <row r="87" spans="1:20" ht="39.75" customHeight="1" thickBot="1">
      <c r="A87" s="27" t="s">
        <v>126</v>
      </c>
      <c r="B87" s="94"/>
      <c r="C87" s="34">
        <v>14894.06</v>
      </c>
      <c r="D87" s="34"/>
      <c r="E87" s="106"/>
      <c r="F87" s="199">
        <v>14894.06</v>
      </c>
      <c r="P87" s="64"/>
      <c r="Q87" s="41"/>
      <c r="R87" s="65"/>
      <c r="S87" s="65"/>
      <c r="T87" s="66"/>
    </row>
    <row r="88" spans="1:20" ht="45" customHeight="1" thickBot="1">
      <c r="A88" s="27" t="s">
        <v>128</v>
      </c>
      <c r="B88" s="94"/>
      <c r="C88" s="34">
        <v>739.44</v>
      </c>
      <c r="D88" s="34"/>
      <c r="E88" s="106"/>
      <c r="F88" s="199">
        <v>739.44</v>
      </c>
      <c r="P88" s="64"/>
      <c r="Q88" s="41"/>
      <c r="R88" s="65"/>
      <c r="S88" s="65"/>
      <c r="T88" s="66"/>
    </row>
    <row r="89" spans="1:20" ht="32.25" customHeight="1" thickBot="1">
      <c r="A89" s="5" t="s">
        <v>86</v>
      </c>
      <c r="B89" s="16"/>
      <c r="C89" s="26">
        <f>C62+C44+C8+C87+C88</f>
        <v>215710.8248</v>
      </c>
      <c r="D89" s="26">
        <f>D84+D62+D44+D8</f>
        <v>33346.220800000003</v>
      </c>
      <c r="E89" s="107">
        <f>E62+E44+E8</f>
        <v>10.88</v>
      </c>
      <c r="F89" s="259">
        <f>F8+F44+F62+F87+F88</f>
        <v>215710.8248</v>
      </c>
      <c r="K89" s="96"/>
      <c r="P89" s="67"/>
      <c r="Q89" s="68"/>
      <c r="R89" s="65"/>
      <c r="S89" s="65"/>
      <c r="T89" s="66"/>
    </row>
    <row r="90" spans="1:20" ht="16.5">
      <c r="A90" s="375" t="s">
        <v>132</v>
      </c>
      <c r="B90" s="357"/>
      <c r="C90" s="357"/>
      <c r="D90" s="357"/>
      <c r="E90" s="410"/>
      <c r="F90" s="268">
        <v>103788.08</v>
      </c>
    </row>
    <row r="91" spans="1:20" ht="16.5">
      <c r="A91" s="375" t="s">
        <v>133</v>
      </c>
      <c r="B91" s="357"/>
      <c r="C91" s="357"/>
      <c r="D91" s="357"/>
      <c r="E91" s="357"/>
      <c r="F91" s="282">
        <f>F89+F90-F92</f>
        <v>204671.7648</v>
      </c>
    </row>
    <row r="92" spans="1:20" ht="16.5">
      <c r="A92" s="375" t="s">
        <v>134</v>
      </c>
      <c r="B92" s="357"/>
      <c r="C92" s="357"/>
      <c r="D92" s="357"/>
      <c r="E92" s="357"/>
      <c r="F92" s="261">
        <v>114827.14</v>
      </c>
    </row>
    <row r="93" spans="1:20" ht="16.5">
      <c r="A93" s="215"/>
      <c r="B93" s="216"/>
      <c r="C93" s="216"/>
      <c r="D93" s="216"/>
      <c r="E93" s="216"/>
      <c r="F93" s="217"/>
    </row>
    <row r="95" spans="1:20">
      <c r="A95" s="136" t="s">
        <v>121</v>
      </c>
    </row>
    <row r="96" spans="1:20">
      <c r="A96" s="136"/>
    </row>
    <row r="97" spans="1:1">
      <c r="A97" s="136" t="s">
        <v>122</v>
      </c>
    </row>
  </sheetData>
  <mergeCells count="133">
    <mergeCell ref="A90:E90"/>
    <mergeCell ref="A91:E91"/>
    <mergeCell ref="A92:E92"/>
    <mergeCell ref="S80:S82"/>
    <mergeCell ref="T80:T82"/>
    <mergeCell ref="A78:A79"/>
    <mergeCell ref="P78:P79"/>
    <mergeCell ref="C80:C82"/>
    <mergeCell ref="D80:D82"/>
    <mergeCell ref="E80:E82"/>
    <mergeCell ref="R80:R82"/>
    <mergeCell ref="C75:C79"/>
    <mergeCell ref="D75:D79"/>
    <mergeCell ref="E75:E79"/>
    <mergeCell ref="R75:R79"/>
    <mergeCell ref="S75:S79"/>
    <mergeCell ref="T75:T79"/>
    <mergeCell ref="F75:F79"/>
    <mergeCell ref="F80:F82"/>
    <mergeCell ref="C69:C74"/>
    <mergeCell ref="D69:D74"/>
    <mergeCell ref="E69:E74"/>
    <mergeCell ref="R69:R74"/>
    <mergeCell ref="S69:S74"/>
    <mergeCell ref="T69:T74"/>
    <mergeCell ref="C63:C68"/>
    <mergeCell ref="D63:D68"/>
    <mergeCell ref="E63:E68"/>
    <mergeCell ref="R63:R68"/>
    <mergeCell ref="S63:S68"/>
    <mergeCell ref="T63:T68"/>
    <mergeCell ref="F69:F74"/>
    <mergeCell ref="F63:F68"/>
    <mergeCell ref="C59:C61"/>
    <mergeCell ref="D59:D61"/>
    <mergeCell ref="E59:E61"/>
    <mergeCell ref="R59:R61"/>
    <mergeCell ref="S59:S61"/>
    <mergeCell ref="T59:T61"/>
    <mergeCell ref="C56:C58"/>
    <mergeCell ref="D56:D58"/>
    <mergeCell ref="E56:E58"/>
    <mergeCell ref="R56:R58"/>
    <mergeCell ref="S56:S58"/>
    <mergeCell ref="T56:T58"/>
    <mergeCell ref="F56:F58"/>
    <mergeCell ref="F59:F61"/>
    <mergeCell ref="C51:C55"/>
    <mergeCell ref="D51:D55"/>
    <mergeCell ref="E51:E55"/>
    <mergeCell ref="R51:R55"/>
    <mergeCell ref="S51:S55"/>
    <mergeCell ref="T51:T55"/>
    <mergeCell ref="C48:C50"/>
    <mergeCell ref="D48:D50"/>
    <mergeCell ref="E48:E50"/>
    <mergeCell ref="R48:R50"/>
    <mergeCell ref="S48:S50"/>
    <mergeCell ref="T48:T50"/>
    <mergeCell ref="F51:F55"/>
    <mergeCell ref="C45:C47"/>
    <mergeCell ref="D45:D47"/>
    <mergeCell ref="E45:E47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C40:C41"/>
    <mergeCell ref="D40:D41"/>
    <mergeCell ref="E40:E41"/>
    <mergeCell ref="R40:R41"/>
    <mergeCell ref="S40:S41"/>
    <mergeCell ref="T40:T41"/>
    <mergeCell ref="C36:C38"/>
    <mergeCell ref="D36:D38"/>
    <mergeCell ref="E36:E38"/>
    <mergeCell ref="R36:R38"/>
    <mergeCell ref="S36:S38"/>
    <mergeCell ref="T36:T38"/>
    <mergeCell ref="E17:E19"/>
    <mergeCell ref="R17:R19"/>
    <mergeCell ref="S17:S19"/>
    <mergeCell ref="T17:T19"/>
    <mergeCell ref="C30:C35"/>
    <mergeCell ref="D30:D35"/>
    <mergeCell ref="E30:E35"/>
    <mergeCell ref="R30:R35"/>
    <mergeCell ref="S30:S35"/>
    <mergeCell ref="T30:T35"/>
    <mergeCell ref="C26:C29"/>
    <mergeCell ref="D26:D29"/>
    <mergeCell ref="E26:E29"/>
    <mergeCell ref="R26:R29"/>
    <mergeCell ref="S26:S29"/>
    <mergeCell ref="T26:T29"/>
    <mergeCell ref="A66:A67"/>
    <mergeCell ref="B66:B67"/>
    <mergeCell ref="C14:C16"/>
    <mergeCell ref="D14:D16"/>
    <mergeCell ref="E14:E16"/>
    <mergeCell ref="R14:R16"/>
    <mergeCell ref="S14:S16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C20:C25"/>
    <mergeCell ref="D20:D25"/>
    <mergeCell ref="E20:E25"/>
    <mergeCell ref="R20:R25"/>
    <mergeCell ref="S20:S25"/>
    <mergeCell ref="T20:T25"/>
    <mergeCell ref="C17:C19"/>
    <mergeCell ref="D17:D19"/>
    <mergeCell ref="F9:F13"/>
    <mergeCell ref="F14:F16"/>
    <mergeCell ref="F18:F19"/>
    <mergeCell ref="F20:F25"/>
    <mergeCell ref="F26:F29"/>
    <mergeCell ref="F36:F38"/>
    <mergeCell ref="F45:F47"/>
    <mergeCell ref="F48:F50"/>
    <mergeCell ref="F30:F35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95"/>
  <sheetViews>
    <sheetView topLeftCell="A80" workbookViewId="0">
      <selection sqref="A1:F95"/>
    </sheetView>
  </sheetViews>
  <sheetFormatPr defaultRowHeight="15"/>
  <cols>
    <col min="1" max="1" width="76.7109375" style="1" customWidth="1"/>
    <col min="2" max="2" width="17.28515625" style="69" customWidth="1"/>
    <col min="3" max="3" width="10.5703125" style="1" customWidth="1"/>
    <col min="4" max="5" width="10.7109375" style="1" customWidth="1"/>
    <col min="6" max="6" width="14.42578125" style="1" customWidth="1"/>
    <col min="7" max="8" width="9.5703125" style="1" bestFit="1" customWidth="1"/>
    <col min="9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112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3740</v>
      </c>
      <c r="E5" s="23">
        <v>3740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17" t="s">
        <v>2</v>
      </c>
      <c r="F6" s="129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101">
        <v>5</v>
      </c>
      <c r="F7" s="211">
        <v>6</v>
      </c>
      <c r="P7" s="41"/>
      <c r="Q7" s="42"/>
      <c r="R7" s="42"/>
      <c r="S7" s="42"/>
      <c r="T7" s="42"/>
      <c r="U7" s="38"/>
    </row>
    <row r="8" spans="1:21" s="31" customFormat="1" ht="98.25" customHeight="1" thickBot="1">
      <c r="A8" s="27" t="s">
        <v>3</v>
      </c>
      <c r="B8" s="28"/>
      <c r="C8" s="29">
        <f>C9+C14+C17+C20+C26+C30+C36+C39+C40+C42</f>
        <v>45104.4</v>
      </c>
      <c r="D8" s="29">
        <f>E8*E5</f>
        <v>7517.4</v>
      </c>
      <c r="E8" s="102">
        <f>E9+E14+E17+E20+E26+E30+E36+E39+E40+E42</f>
        <v>2.0099999999999998</v>
      </c>
      <c r="F8" s="213">
        <f>C8</f>
        <v>45104.4</v>
      </c>
      <c r="G8" s="97"/>
      <c r="H8" s="97"/>
      <c r="P8" s="43"/>
      <c r="Q8" s="44"/>
      <c r="R8" s="45"/>
      <c r="S8" s="45"/>
      <c r="T8" s="46"/>
      <c r="U8" s="47"/>
    </row>
    <row r="9" spans="1:21" ht="37.5" customHeight="1" thickBot="1">
      <c r="A9" s="7" t="s">
        <v>4</v>
      </c>
      <c r="B9" s="4"/>
      <c r="C9" s="336">
        <f>E9*E5*6</f>
        <v>1346.4</v>
      </c>
      <c r="D9" s="339">
        <f>E9*E5</f>
        <v>224.4</v>
      </c>
      <c r="E9" s="342">
        <v>0.06</v>
      </c>
      <c r="F9" s="315"/>
      <c r="P9" s="48"/>
      <c r="Q9" s="42"/>
      <c r="R9" s="331"/>
      <c r="S9" s="332"/>
      <c r="T9" s="333"/>
    </row>
    <row r="10" spans="1:21" ht="39.75" customHeight="1" thickBot="1">
      <c r="A10" s="24" t="s">
        <v>5</v>
      </c>
      <c r="B10" s="4"/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36" customHeight="1" thickBot="1">
      <c r="A11" s="24" t="s">
        <v>6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49.5" customHeight="1" thickBot="1">
      <c r="A12" s="24" t="s">
        <v>8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51.75" customHeight="1" thickBot="1">
      <c r="A13" s="24" t="s">
        <v>9</v>
      </c>
      <c r="B13" s="4" t="s">
        <v>10</v>
      </c>
      <c r="C13" s="338"/>
      <c r="D13" s="341"/>
      <c r="E13" s="344"/>
      <c r="F13" s="317"/>
      <c r="P13" s="49"/>
      <c r="Q13" s="42"/>
      <c r="R13" s="331"/>
      <c r="S13" s="332"/>
      <c r="T13" s="333"/>
    </row>
    <row r="14" spans="1:21" ht="37.5" customHeight="1" thickBot="1">
      <c r="A14" s="7" t="s">
        <v>11</v>
      </c>
      <c r="B14" s="4"/>
      <c r="C14" s="324">
        <f>E14*E5*6</f>
        <v>1795.1999999999998</v>
      </c>
      <c r="D14" s="324">
        <f>E14*E5</f>
        <v>299.2</v>
      </c>
      <c r="E14" s="327">
        <v>0.08</v>
      </c>
      <c r="F14" s="315"/>
      <c r="P14" s="48"/>
      <c r="Q14" s="42"/>
      <c r="R14" s="334"/>
      <c r="S14" s="334"/>
      <c r="T14" s="335"/>
    </row>
    <row r="15" spans="1:21" ht="143.25" customHeight="1" thickBot="1">
      <c r="A15" s="24" t="s">
        <v>12</v>
      </c>
      <c r="B15" s="4" t="s">
        <v>7</v>
      </c>
      <c r="C15" s="325"/>
      <c r="D15" s="325"/>
      <c r="E15" s="319"/>
      <c r="F15" s="316"/>
      <c r="P15" s="49"/>
      <c r="Q15" s="42"/>
      <c r="R15" s="334"/>
      <c r="S15" s="334"/>
      <c r="T15" s="335"/>
    </row>
    <row r="16" spans="1:21" ht="64.5" customHeight="1" thickBot="1">
      <c r="A16" s="24" t="s">
        <v>13</v>
      </c>
      <c r="B16" s="4" t="s">
        <v>10</v>
      </c>
      <c r="C16" s="326"/>
      <c r="D16" s="326"/>
      <c r="E16" s="320"/>
      <c r="F16" s="317"/>
      <c r="P16" s="49"/>
      <c r="Q16" s="42"/>
      <c r="R16" s="334"/>
      <c r="S16" s="334"/>
      <c r="T16" s="335"/>
    </row>
    <row r="17" spans="1:20" ht="42.75" customHeight="1" thickBot="1">
      <c r="A17" s="7" t="s">
        <v>14</v>
      </c>
      <c r="B17" s="4"/>
      <c r="C17" s="321">
        <f>E17*E5*6</f>
        <v>448.79999999999995</v>
      </c>
      <c r="D17" s="324">
        <f>E17*E5</f>
        <v>74.8</v>
      </c>
      <c r="E17" s="327">
        <v>0.02</v>
      </c>
      <c r="F17" s="108"/>
      <c r="P17" s="48"/>
      <c r="Q17" s="42"/>
      <c r="R17" s="345"/>
      <c r="S17" s="334"/>
      <c r="T17" s="335"/>
    </row>
    <row r="18" spans="1:20" ht="126" customHeight="1" thickBot="1">
      <c r="A18" s="24" t="s">
        <v>15</v>
      </c>
      <c r="B18" s="9" t="s">
        <v>7</v>
      </c>
      <c r="C18" s="322"/>
      <c r="D18" s="325"/>
      <c r="E18" s="319"/>
      <c r="F18" s="108"/>
      <c r="P18" s="49"/>
      <c r="Q18" s="50"/>
      <c r="R18" s="345"/>
      <c r="S18" s="334"/>
      <c r="T18" s="335"/>
    </row>
    <row r="19" spans="1:20" ht="50.25" customHeight="1" thickBot="1">
      <c r="A19" s="24" t="s">
        <v>16</v>
      </c>
      <c r="B19" s="9" t="s">
        <v>10</v>
      </c>
      <c r="C19" s="323"/>
      <c r="D19" s="326"/>
      <c r="E19" s="320"/>
      <c r="F19" s="108"/>
      <c r="P19" s="49"/>
      <c r="Q19" s="50"/>
      <c r="R19" s="345"/>
      <c r="S19" s="334"/>
      <c r="T19" s="335"/>
    </row>
    <row r="20" spans="1:20" ht="47.25" customHeight="1" thickBot="1">
      <c r="A20" s="7" t="s">
        <v>17</v>
      </c>
      <c r="B20" s="4"/>
      <c r="C20" s="324">
        <f>E20*E5*6</f>
        <v>31640.399999999998</v>
      </c>
      <c r="D20" s="324">
        <f>E20*E5</f>
        <v>5273.4</v>
      </c>
      <c r="E20" s="327">
        <v>1.41</v>
      </c>
      <c r="F20" s="315"/>
      <c r="P20" s="48"/>
      <c r="Q20" s="42"/>
      <c r="R20" s="334"/>
      <c r="S20" s="334"/>
      <c r="T20" s="335"/>
    </row>
    <row r="21" spans="1:20" ht="30" customHeight="1" thickBot="1">
      <c r="A21" s="10" t="s">
        <v>18</v>
      </c>
      <c r="B21" s="9" t="s">
        <v>7</v>
      </c>
      <c r="C21" s="325"/>
      <c r="D21" s="325"/>
      <c r="E21" s="319"/>
      <c r="F21" s="316"/>
      <c r="P21" s="51"/>
      <c r="Q21" s="50"/>
      <c r="R21" s="334"/>
      <c r="S21" s="334"/>
      <c r="T21" s="335"/>
    </row>
    <row r="22" spans="1:20" ht="65.25" thickBot="1">
      <c r="A22" s="37" t="s">
        <v>19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40.5" customHeight="1" thickBot="1">
      <c r="A23" s="10" t="s">
        <v>20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39.75" customHeight="1" thickBot="1">
      <c r="A24" s="10" t="s">
        <v>21</v>
      </c>
      <c r="B24" s="9" t="s">
        <v>10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66" customHeight="1" thickBot="1">
      <c r="A25" s="10" t="s">
        <v>22</v>
      </c>
      <c r="B25" s="9" t="s">
        <v>10</v>
      </c>
      <c r="C25" s="326"/>
      <c r="D25" s="326"/>
      <c r="E25" s="320"/>
      <c r="F25" s="317"/>
      <c r="P25" s="51"/>
      <c r="Q25" s="50"/>
      <c r="R25" s="334"/>
      <c r="S25" s="334"/>
      <c r="T25" s="335"/>
    </row>
    <row r="26" spans="1:20" ht="48" customHeight="1" thickBot="1">
      <c r="A26" s="7" t="s">
        <v>23</v>
      </c>
      <c r="B26" s="4"/>
      <c r="C26" s="324">
        <f>E26*E5*6</f>
        <v>1795.1999999999998</v>
      </c>
      <c r="D26" s="324">
        <f>E26*E5</f>
        <v>299.2</v>
      </c>
      <c r="E26" s="327">
        <v>0.08</v>
      </c>
      <c r="F26" s="315"/>
      <c r="P26" s="48"/>
      <c r="Q26" s="42"/>
      <c r="R26" s="334"/>
      <c r="S26" s="334"/>
      <c r="T26" s="335"/>
    </row>
    <row r="27" spans="1:20" ht="50.25" customHeight="1" thickBot="1">
      <c r="A27" s="10" t="s">
        <v>24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60" customHeight="1" thickBot="1">
      <c r="A28" s="10" t="s">
        <v>25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55.5" customHeight="1" thickBot="1">
      <c r="A29" s="10" t="s">
        <v>16</v>
      </c>
      <c r="B29" s="9" t="s">
        <v>10</v>
      </c>
      <c r="C29" s="326"/>
      <c r="D29" s="326"/>
      <c r="E29" s="320"/>
      <c r="F29" s="317"/>
      <c r="P29" s="51"/>
      <c r="Q29" s="50"/>
      <c r="R29" s="334"/>
      <c r="S29" s="334"/>
      <c r="T29" s="335"/>
    </row>
    <row r="30" spans="1:20" ht="47.25" customHeight="1" thickBot="1">
      <c r="A30" s="7" t="s">
        <v>26</v>
      </c>
      <c r="B30" s="4"/>
      <c r="C30" s="321">
        <f>E30*E5*6</f>
        <v>6732</v>
      </c>
      <c r="D30" s="324">
        <f>E30*E5</f>
        <v>1122</v>
      </c>
      <c r="E30" s="327">
        <v>0.3</v>
      </c>
      <c r="F30" s="315"/>
      <c r="P30" s="48"/>
      <c r="Q30" s="42"/>
      <c r="R30" s="345"/>
      <c r="S30" s="334"/>
      <c r="T30" s="335"/>
    </row>
    <row r="31" spans="1:20" ht="46.5" customHeight="1" thickBot="1">
      <c r="A31" s="24" t="s">
        <v>27</v>
      </c>
      <c r="B31" s="9" t="s">
        <v>7</v>
      </c>
      <c r="C31" s="322"/>
      <c r="D31" s="325"/>
      <c r="E31" s="319"/>
      <c r="F31" s="316"/>
      <c r="P31" s="49"/>
      <c r="Q31" s="52"/>
      <c r="R31" s="345"/>
      <c r="S31" s="334"/>
      <c r="T31" s="335"/>
    </row>
    <row r="32" spans="1:20" ht="54" customHeight="1" thickBot="1">
      <c r="A32" s="24" t="s">
        <v>28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3.25" customHeight="1" thickBot="1">
      <c r="A33" s="24" t="s">
        <v>29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5" customHeight="1" thickBot="1">
      <c r="A34" s="24" t="s">
        <v>30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49.5" customHeight="1" thickBot="1">
      <c r="A35" s="24" t="s">
        <v>16</v>
      </c>
      <c r="B35" s="4" t="s">
        <v>10</v>
      </c>
      <c r="C35" s="323"/>
      <c r="D35" s="326"/>
      <c r="E35" s="320"/>
      <c r="F35" s="317"/>
      <c r="P35" s="49"/>
      <c r="Q35" s="52"/>
      <c r="R35" s="345"/>
      <c r="S35" s="334"/>
      <c r="T35" s="335"/>
    </row>
    <row r="36" spans="1:20" ht="51.75" customHeight="1" thickBot="1">
      <c r="A36" s="7" t="s">
        <v>32</v>
      </c>
      <c r="B36" s="4"/>
      <c r="C36" s="321">
        <f>E36*E5*6</f>
        <v>448.79999999999995</v>
      </c>
      <c r="D36" s="324">
        <f>E36*E5</f>
        <v>74.8</v>
      </c>
      <c r="E36" s="327">
        <v>0.02</v>
      </c>
      <c r="F36" s="315"/>
      <c r="P36" s="48"/>
      <c r="Q36" s="42"/>
      <c r="R36" s="345"/>
      <c r="S36" s="334"/>
      <c r="T36" s="335"/>
    </row>
    <row r="37" spans="1:20" ht="72.75" customHeight="1" thickBot="1">
      <c r="A37" s="24" t="s">
        <v>33</v>
      </c>
      <c r="B37" s="9" t="s">
        <v>34</v>
      </c>
      <c r="C37" s="322"/>
      <c r="D37" s="325"/>
      <c r="E37" s="319"/>
      <c r="F37" s="316"/>
      <c r="P37" s="49"/>
      <c r="Q37" s="52"/>
      <c r="R37" s="345"/>
      <c r="S37" s="334"/>
      <c r="T37" s="335"/>
    </row>
    <row r="38" spans="1:20" ht="45.75" customHeight="1" thickBot="1">
      <c r="A38" s="24" t="s">
        <v>16</v>
      </c>
      <c r="B38" s="4" t="s">
        <v>10</v>
      </c>
      <c r="C38" s="323"/>
      <c r="D38" s="326"/>
      <c r="E38" s="320"/>
      <c r="F38" s="317"/>
      <c r="P38" s="49"/>
      <c r="Q38" s="52"/>
      <c r="R38" s="345"/>
      <c r="S38" s="334"/>
      <c r="T38" s="335"/>
    </row>
    <row r="39" spans="1:20" ht="74.25" customHeight="1" thickBot="1">
      <c r="A39" s="7" t="s">
        <v>35</v>
      </c>
      <c r="B39" s="4" t="s">
        <v>34</v>
      </c>
      <c r="C39" s="25">
        <f>E39*E5*6</f>
        <v>224.39999999999998</v>
      </c>
      <c r="D39" s="25">
        <f>E39*E5</f>
        <v>37.4</v>
      </c>
      <c r="E39" s="103">
        <v>0.01</v>
      </c>
      <c r="F39" s="108"/>
      <c r="P39" s="48"/>
      <c r="Q39" s="42"/>
      <c r="R39" s="53"/>
      <c r="S39" s="53"/>
      <c r="T39" s="54"/>
    </row>
    <row r="40" spans="1:20" ht="55.5" customHeight="1" thickBot="1">
      <c r="A40" s="7" t="s">
        <v>36</v>
      </c>
      <c r="B40" s="4"/>
      <c r="C40" s="328">
        <f>E40*E5*6</f>
        <v>448.79999999999995</v>
      </c>
      <c r="D40" s="329">
        <f>E40*E5</f>
        <v>74.8</v>
      </c>
      <c r="E40" s="318">
        <v>0.02</v>
      </c>
      <c r="F40" s="108"/>
      <c r="P40" s="48"/>
      <c r="Q40" s="42"/>
      <c r="R40" s="345"/>
      <c r="S40" s="334"/>
      <c r="T40" s="335"/>
    </row>
    <row r="41" spans="1:20" ht="63.75" customHeight="1" thickBot="1">
      <c r="A41" s="24" t="s">
        <v>37</v>
      </c>
      <c r="B41" s="4" t="s">
        <v>34</v>
      </c>
      <c r="C41" s="323"/>
      <c r="D41" s="326"/>
      <c r="E41" s="320"/>
      <c r="F41" s="108"/>
      <c r="P41" s="49"/>
      <c r="Q41" s="42"/>
      <c r="R41" s="345"/>
      <c r="S41" s="334"/>
      <c r="T41" s="335"/>
    </row>
    <row r="42" spans="1:20" ht="50.25" customHeight="1" thickBot="1">
      <c r="A42" s="7" t="s">
        <v>38</v>
      </c>
      <c r="B42" s="12"/>
      <c r="C42" s="321">
        <f>E42*E5*6</f>
        <v>224.39999999999998</v>
      </c>
      <c r="D42" s="324">
        <f>E42*E5</f>
        <v>37.4</v>
      </c>
      <c r="E42" s="327">
        <v>0.01</v>
      </c>
      <c r="F42" s="315"/>
      <c r="P42" s="48"/>
      <c r="Q42" s="41"/>
      <c r="R42" s="345"/>
      <c r="S42" s="334"/>
      <c r="T42" s="335"/>
    </row>
    <row r="43" spans="1:20" ht="97.5" customHeight="1" thickBot="1">
      <c r="A43" s="24" t="s">
        <v>39</v>
      </c>
      <c r="B43" s="12" t="s">
        <v>7</v>
      </c>
      <c r="C43" s="323"/>
      <c r="D43" s="326"/>
      <c r="E43" s="320"/>
      <c r="F43" s="317"/>
      <c r="P43" s="49"/>
      <c r="Q43" s="41"/>
      <c r="R43" s="345"/>
      <c r="S43" s="334"/>
      <c r="T43" s="335"/>
    </row>
    <row r="44" spans="1:20" s="31" customFormat="1" ht="45.75" customHeight="1" thickBot="1">
      <c r="A44" s="32" t="s">
        <v>40</v>
      </c>
      <c r="B44" s="28"/>
      <c r="C44" s="29">
        <f>C45+C48+C51+C56</f>
        <v>58568.4</v>
      </c>
      <c r="D44" s="36">
        <f>E44*E5</f>
        <v>9761.4</v>
      </c>
      <c r="E44" s="102">
        <f>E45+E48+E51+E56</f>
        <v>2.61</v>
      </c>
      <c r="F44" s="213">
        <f>C44</f>
        <v>58568.4</v>
      </c>
      <c r="G44" s="97"/>
      <c r="P44" s="55"/>
      <c r="Q44" s="44"/>
      <c r="R44" s="45"/>
      <c r="S44" s="56"/>
      <c r="T44" s="46"/>
    </row>
    <row r="45" spans="1:20" ht="35.25" customHeight="1" thickBot="1">
      <c r="A45" s="7" t="s">
        <v>41</v>
      </c>
      <c r="B45" s="6"/>
      <c r="C45" s="328">
        <f>E45*E5*6</f>
        <v>6058.8</v>
      </c>
      <c r="D45" s="358">
        <f>E45*E5</f>
        <v>1009.8000000000001</v>
      </c>
      <c r="E45" s="318">
        <v>0.27</v>
      </c>
      <c r="F45" s="315"/>
      <c r="P45" s="48"/>
      <c r="Q45" s="57"/>
      <c r="R45" s="345"/>
      <c r="S45" s="335"/>
      <c r="T45" s="335"/>
    </row>
    <row r="46" spans="1:20" ht="26.25" customHeight="1" thickBot="1">
      <c r="A46" s="24" t="s">
        <v>42</v>
      </c>
      <c r="B46" s="4" t="s">
        <v>7</v>
      </c>
      <c r="C46" s="322"/>
      <c r="D46" s="359"/>
      <c r="E46" s="319"/>
      <c r="F46" s="316"/>
      <c r="P46" s="49"/>
      <c r="Q46" s="58"/>
      <c r="R46" s="345"/>
      <c r="S46" s="335"/>
      <c r="T46" s="335"/>
    </row>
    <row r="47" spans="1:20" ht="78" customHeight="1" thickBot="1">
      <c r="A47" s="24" t="s">
        <v>43</v>
      </c>
      <c r="B47" s="4" t="s">
        <v>10</v>
      </c>
      <c r="C47" s="323"/>
      <c r="D47" s="360"/>
      <c r="E47" s="320"/>
      <c r="F47" s="317"/>
      <c r="P47" s="49"/>
      <c r="Q47" s="58"/>
      <c r="R47" s="345"/>
      <c r="S47" s="335"/>
      <c r="T47" s="335"/>
    </row>
    <row r="48" spans="1:20" ht="26.25" thickBot="1">
      <c r="A48" s="7" t="s">
        <v>44</v>
      </c>
      <c r="B48" s="6"/>
      <c r="C48" s="321">
        <f>E48*E5*6</f>
        <v>26928</v>
      </c>
      <c r="D48" s="324">
        <f>E48*E5</f>
        <v>4488</v>
      </c>
      <c r="E48" s="327">
        <v>1.2</v>
      </c>
      <c r="F48" s="315"/>
      <c r="P48" s="48"/>
      <c r="Q48" s="57"/>
      <c r="R48" s="345"/>
      <c r="S48" s="334"/>
      <c r="T48" s="335"/>
    </row>
    <row r="49" spans="1:20" ht="69.75" customHeight="1" thickBot="1">
      <c r="A49" s="24" t="s">
        <v>45</v>
      </c>
      <c r="B49" s="12" t="s">
        <v>46</v>
      </c>
      <c r="C49" s="322"/>
      <c r="D49" s="325"/>
      <c r="E49" s="319"/>
      <c r="F49" s="316"/>
      <c r="P49" s="49"/>
      <c r="Q49" s="41"/>
      <c r="R49" s="345"/>
      <c r="S49" s="334"/>
      <c r="T49" s="335"/>
    </row>
    <row r="50" spans="1:20" ht="72" customHeight="1" thickBot="1">
      <c r="A50" s="24" t="s">
        <v>47</v>
      </c>
      <c r="B50" s="4" t="s">
        <v>48</v>
      </c>
      <c r="C50" s="323"/>
      <c r="D50" s="326"/>
      <c r="E50" s="320"/>
      <c r="F50" s="317"/>
      <c r="P50" s="49"/>
      <c r="Q50" s="42"/>
      <c r="R50" s="345"/>
      <c r="S50" s="334"/>
      <c r="T50" s="335"/>
    </row>
    <row r="51" spans="1:20" ht="26.25" thickBot="1">
      <c r="A51" s="7" t="s">
        <v>49</v>
      </c>
      <c r="B51" s="6"/>
      <c r="C51" s="324">
        <f>E51*E5*6</f>
        <v>19971.599999999999</v>
      </c>
      <c r="D51" s="324">
        <f>E51*E5</f>
        <v>3328.6</v>
      </c>
      <c r="E51" s="327">
        <v>0.89</v>
      </c>
      <c r="F51" s="315"/>
      <c r="P51" s="48"/>
      <c r="Q51" s="57"/>
      <c r="R51" s="334"/>
      <c r="S51" s="334"/>
      <c r="T51" s="335"/>
    </row>
    <row r="52" spans="1:20" ht="26.25" thickBot="1">
      <c r="A52" s="24" t="s">
        <v>50</v>
      </c>
      <c r="B52" s="12" t="s">
        <v>34</v>
      </c>
      <c r="C52" s="325"/>
      <c r="D52" s="325"/>
      <c r="E52" s="319"/>
      <c r="F52" s="316"/>
      <c r="P52" s="49"/>
      <c r="Q52" s="59"/>
      <c r="R52" s="334"/>
      <c r="S52" s="334"/>
      <c r="T52" s="335"/>
    </row>
    <row r="53" spans="1:20" ht="15.75" thickBot="1">
      <c r="A53" s="13" t="s">
        <v>51</v>
      </c>
      <c r="B53" s="12" t="s">
        <v>34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15.75" thickBot="1">
      <c r="A54" s="13" t="s">
        <v>52</v>
      </c>
      <c r="B54" s="12" t="s">
        <v>10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26.25" thickBot="1">
      <c r="A55" s="24" t="s">
        <v>53</v>
      </c>
      <c r="B55" s="4" t="s">
        <v>34</v>
      </c>
      <c r="C55" s="326"/>
      <c r="D55" s="326"/>
      <c r="E55" s="320"/>
      <c r="F55" s="317"/>
      <c r="P55" s="49"/>
      <c r="Q55" s="58"/>
      <c r="R55" s="334"/>
      <c r="S55" s="334"/>
      <c r="T55" s="335"/>
    </row>
    <row r="56" spans="1:20" ht="26.25" thickBot="1">
      <c r="A56" s="7" t="s">
        <v>54</v>
      </c>
      <c r="B56" s="6"/>
      <c r="C56" s="324">
        <f>E56*E5*6</f>
        <v>5610</v>
      </c>
      <c r="D56" s="324">
        <f>E56*E5</f>
        <v>935</v>
      </c>
      <c r="E56" s="327">
        <v>0.25</v>
      </c>
      <c r="F56" s="315"/>
      <c r="P56" s="48"/>
      <c r="Q56" s="57"/>
      <c r="R56" s="334"/>
      <c r="S56" s="334"/>
      <c r="T56" s="335"/>
    </row>
    <row r="57" spans="1:20" ht="75.75" customHeight="1" thickBot="1">
      <c r="A57" s="24" t="s">
        <v>55</v>
      </c>
      <c r="B57" s="4" t="s">
        <v>31</v>
      </c>
      <c r="C57" s="325"/>
      <c r="D57" s="325"/>
      <c r="E57" s="319"/>
      <c r="F57" s="316"/>
      <c r="P57" s="49"/>
      <c r="Q57" s="42"/>
      <c r="R57" s="334"/>
      <c r="S57" s="334"/>
      <c r="T57" s="335"/>
    </row>
    <row r="58" spans="1:20" ht="39" thickBot="1">
      <c r="A58" s="24" t="s">
        <v>56</v>
      </c>
      <c r="B58" s="4" t="s">
        <v>7</v>
      </c>
      <c r="C58" s="326"/>
      <c r="D58" s="326"/>
      <c r="E58" s="320"/>
      <c r="F58" s="317"/>
      <c r="P58" s="49"/>
      <c r="Q58" s="42"/>
      <c r="R58" s="334"/>
      <c r="S58" s="334"/>
      <c r="T58" s="335"/>
    </row>
    <row r="59" spans="1:20" s="31" customFormat="1" ht="15.75" thickBot="1">
      <c r="A59" s="32" t="s">
        <v>60</v>
      </c>
      <c r="B59" s="28"/>
      <c r="C59" s="34">
        <f>C60+C66+C72+C77+C80</f>
        <v>138006</v>
      </c>
      <c r="D59" s="34">
        <f>E59*E5</f>
        <v>23001</v>
      </c>
      <c r="E59" s="106">
        <f>E60+E66+E72+E77+E80</f>
        <v>6.15</v>
      </c>
      <c r="F59" s="213">
        <f>C59</f>
        <v>138006</v>
      </c>
      <c r="G59" s="97"/>
      <c r="P59" s="55"/>
      <c r="Q59" s="44"/>
      <c r="R59" s="61"/>
      <c r="S59" s="61"/>
      <c r="T59" s="62"/>
    </row>
    <row r="60" spans="1:20" ht="25.5">
      <c r="A60" s="153" t="s">
        <v>61</v>
      </c>
      <c r="B60" s="154"/>
      <c r="C60" s="329">
        <f>E60*E5*6</f>
        <v>39943.199999999997</v>
      </c>
      <c r="D60" s="329">
        <f>E60*E5</f>
        <v>6657.2</v>
      </c>
      <c r="E60" s="318">
        <v>1.78</v>
      </c>
      <c r="F60" s="315"/>
      <c r="P60" s="48"/>
      <c r="Q60" s="41"/>
      <c r="R60" s="334"/>
      <c r="S60" s="334"/>
      <c r="T60" s="335"/>
    </row>
    <row r="61" spans="1:20" ht="63.75">
      <c r="A61" s="219" t="s">
        <v>62</v>
      </c>
      <c r="B61" s="147" t="s">
        <v>63</v>
      </c>
      <c r="C61" s="369"/>
      <c r="D61" s="325"/>
      <c r="E61" s="319"/>
      <c r="F61" s="316"/>
      <c r="P61" s="49"/>
      <c r="Q61" s="42"/>
      <c r="R61" s="334"/>
      <c r="S61" s="334"/>
      <c r="T61" s="335"/>
    </row>
    <row r="62" spans="1:20" ht="23.25" customHeight="1">
      <c r="A62" s="219" t="s">
        <v>123</v>
      </c>
      <c r="B62" s="147" t="s">
        <v>124</v>
      </c>
      <c r="C62" s="369"/>
      <c r="D62" s="325"/>
      <c r="E62" s="319"/>
      <c r="F62" s="316"/>
      <c r="P62" s="218"/>
      <c r="Q62" s="42"/>
      <c r="R62" s="334"/>
      <c r="S62" s="334"/>
      <c r="T62" s="335"/>
    </row>
    <row r="63" spans="1:20" ht="49.5" customHeight="1">
      <c r="A63" s="364" t="s">
        <v>91</v>
      </c>
      <c r="B63" s="366" t="s">
        <v>7</v>
      </c>
      <c r="C63" s="369"/>
      <c r="D63" s="325"/>
      <c r="E63" s="319"/>
      <c r="F63" s="316"/>
      <c r="P63" s="49"/>
      <c r="Q63" s="41"/>
      <c r="R63" s="334"/>
      <c r="S63" s="334"/>
      <c r="T63" s="335"/>
    </row>
    <row r="64" spans="1:20" ht="6.75" hidden="1" customHeight="1" thickBot="1">
      <c r="A64" s="365"/>
      <c r="B64" s="367"/>
      <c r="C64" s="369"/>
      <c r="D64" s="325"/>
      <c r="E64" s="319"/>
      <c r="F64" s="316"/>
      <c r="P64" s="49"/>
      <c r="Q64" s="41"/>
      <c r="R64" s="334"/>
      <c r="S64" s="334"/>
      <c r="T64" s="335"/>
    </row>
    <row r="65" spans="1:20" ht="26.25" thickBot="1">
      <c r="A65" s="84" t="s">
        <v>65</v>
      </c>
      <c r="B65" s="86" t="s">
        <v>10</v>
      </c>
      <c r="C65" s="370"/>
      <c r="D65" s="326"/>
      <c r="E65" s="320"/>
      <c r="F65" s="317"/>
      <c r="P65" s="49"/>
      <c r="Q65" s="41"/>
      <c r="R65" s="334"/>
      <c r="S65" s="334"/>
      <c r="T65" s="335"/>
    </row>
    <row r="66" spans="1:20" ht="91.5" customHeight="1" thickBot="1">
      <c r="A66" s="7" t="s">
        <v>66</v>
      </c>
      <c r="B66" s="12"/>
      <c r="C66" s="324">
        <f>E66*E5*6</f>
        <v>35230.800000000003</v>
      </c>
      <c r="D66" s="324">
        <f>E66*E5</f>
        <v>5871.8</v>
      </c>
      <c r="E66" s="327">
        <v>1.57</v>
      </c>
      <c r="F66" s="315"/>
      <c r="P66" s="48"/>
      <c r="Q66" s="41"/>
      <c r="R66" s="334"/>
      <c r="S66" s="334"/>
      <c r="T66" s="335"/>
    </row>
    <row r="67" spans="1:20" ht="33" customHeight="1" thickBot="1">
      <c r="A67" s="24" t="s">
        <v>67</v>
      </c>
      <c r="B67" s="4" t="s">
        <v>10</v>
      </c>
      <c r="C67" s="325"/>
      <c r="D67" s="325"/>
      <c r="E67" s="319"/>
      <c r="F67" s="316"/>
      <c r="P67" s="49"/>
      <c r="Q67" s="42"/>
      <c r="R67" s="334"/>
      <c r="S67" s="334"/>
      <c r="T67" s="335"/>
    </row>
    <row r="68" spans="1:20" ht="36" customHeight="1" thickBot="1">
      <c r="A68" s="24" t="s">
        <v>68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33" customHeight="1" thickBot="1">
      <c r="A69" s="24" t="s">
        <v>69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38.25" customHeight="1" thickBot="1">
      <c r="A70" s="24" t="s">
        <v>70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22.5" customHeight="1" thickBot="1">
      <c r="A71" s="24" t="s">
        <v>71</v>
      </c>
      <c r="B71" s="4" t="s">
        <v>72</v>
      </c>
      <c r="C71" s="326"/>
      <c r="D71" s="326"/>
      <c r="E71" s="320"/>
      <c r="F71" s="317"/>
      <c r="P71" s="49"/>
      <c r="Q71" s="42"/>
      <c r="R71" s="334"/>
      <c r="S71" s="334"/>
      <c r="T71" s="335"/>
    </row>
    <row r="72" spans="1:20" ht="24" customHeight="1" thickBot="1">
      <c r="A72" s="7" t="s">
        <v>73</v>
      </c>
      <c r="B72" s="12"/>
      <c r="C72" s="324">
        <f>E72*E5*6</f>
        <v>13239.599999999999</v>
      </c>
      <c r="D72" s="324">
        <f>E72*E5</f>
        <v>2206.6</v>
      </c>
      <c r="E72" s="327">
        <v>0.59</v>
      </c>
      <c r="F72" s="315"/>
      <c r="P72" s="48"/>
      <c r="Q72" s="41"/>
      <c r="R72" s="334"/>
      <c r="S72" s="334"/>
      <c r="T72" s="335"/>
    </row>
    <row r="73" spans="1:20" ht="24.75" customHeight="1" thickBot="1">
      <c r="A73" s="24" t="s">
        <v>74</v>
      </c>
      <c r="B73" s="12" t="s">
        <v>75</v>
      </c>
      <c r="C73" s="325"/>
      <c r="D73" s="325"/>
      <c r="E73" s="319"/>
      <c r="F73" s="316"/>
      <c r="P73" s="49"/>
      <c r="Q73" s="41"/>
      <c r="R73" s="334"/>
      <c r="S73" s="334"/>
      <c r="T73" s="335"/>
    </row>
    <row r="74" spans="1:20" ht="22.5" customHeight="1" thickBot="1">
      <c r="A74" s="24" t="s">
        <v>76</v>
      </c>
      <c r="B74" s="12" t="s">
        <v>10</v>
      </c>
      <c r="C74" s="325"/>
      <c r="D74" s="325"/>
      <c r="E74" s="319"/>
      <c r="F74" s="316"/>
      <c r="P74" s="49"/>
      <c r="Q74" s="41"/>
      <c r="R74" s="334"/>
      <c r="S74" s="334"/>
      <c r="T74" s="335"/>
    </row>
    <row r="75" spans="1:20" ht="35.25" customHeight="1" thickBot="1">
      <c r="A75" s="346" t="s">
        <v>77</v>
      </c>
      <c r="B75" s="14"/>
      <c r="C75" s="325"/>
      <c r="D75" s="325"/>
      <c r="E75" s="319"/>
      <c r="F75" s="316"/>
      <c r="P75" s="351"/>
      <c r="Q75" s="49"/>
      <c r="R75" s="334"/>
      <c r="S75" s="334"/>
      <c r="T75" s="335"/>
    </row>
    <row r="76" spans="1:20" ht="15.75" thickBot="1">
      <c r="A76" s="347"/>
      <c r="B76" s="12" t="s">
        <v>72</v>
      </c>
      <c r="C76" s="326"/>
      <c r="D76" s="326"/>
      <c r="E76" s="320"/>
      <c r="F76" s="317"/>
      <c r="P76" s="351"/>
      <c r="Q76" s="41"/>
      <c r="R76" s="334"/>
      <c r="S76" s="334"/>
      <c r="T76" s="335"/>
    </row>
    <row r="77" spans="1:20" ht="15.75" thickBot="1">
      <c r="A77" s="7" t="s">
        <v>78</v>
      </c>
      <c r="B77" s="6"/>
      <c r="C77" s="321">
        <f>E77*D5*6</f>
        <v>35904</v>
      </c>
      <c r="D77" s="324">
        <f>E77*E5</f>
        <v>5984</v>
      </c>
      <c r="E77" s="327">
        <v>1.6</v>
      </c>
      <c r="F77" s="315"/>
      <c r="P77" s="48"/>
      <c r="Q77" s="57"/>
      <c r="R77" s="345"/>
      <c r="S77" s="334"/>
      <c r="T77" s="335"/>
    </row>
    <row r="78" spans="1:20" ht="15.75" thickBot="1">
      <c r="A78" s="24" t="s">
        <v>79</v>
      </c>
      <c r="B78" s="4" t="s">
        <v>80</v>
      </c>
      <c r="C78" s="322"/>
      <c r="D78" s="325"/>
      <c r="E78" s="319"/>
      <c r="F78" s="316"/>
      <c r="P78" s="49"/>
      <c r="Q78" s="42"/>
      <c r="R78" s="345"/>
      <c r="S78" s="334"/>
      <c r="T78" s="335"/>
    </row>
    <row r="79" spans="1:20" ht="90.75" customHeight="1" thickBot="1">
      <c r="A79" s="24" t="s">
        <v>81</v>
      </c>
      <c r="B79" s="4" t="s">
        <v>10</v>
      </c>
      <c r="C79" s="323"/>
      <c r="D79" s="326"/>
      <c r="E79" s="319"/>
      <c r="F79" s="317"/>
      <c r="P79" s="49"/>
      <c r="Q79" s="42"/>
      <c r="R79" s="345"/>
      <c r="S79" s="334"/>
      <c r="T79" s="335"/>
    </row>
    <row r="80" spans="1:20" ht="68.25" customHeight="1" thickBot="1">
      <c r="A80" s="7" t="s">
        <v>82</v>
      </c>
      <c r="B80" s="4" t="s">
        <v>83</v>
      </c>
      <c r="C80" s="25">
        <f>E80*D5*6</f>
        <v>13688.400000000001</v>
      </c>
      <c r="D80" s="227">
        <f>E80*E5</f>
        <v>2281.4</v>
      </c>
      <c r="E80" s="229">
        <v>0.61</v>
      </c>
      <c r="F80" s="108"/>
      <c r="J80" s="96"/>
      <c r="P80" s="48"/>
      <c r="Q80" s="42"/>
      <c r="R80" s="53"/>
      <c r="S80" s="53"/>
      <c r="T80" s="54"/>
    </row>
    <row r="81" spans="1:20" s="31" customFormat="1" ht="36.75" customHeight="1" thickBot="1">
      <c r="A81" s="27" t="s">
        <v>84</v>
      </c>
      <c r="B81" s="35"/>
      <c r="C81" s="34">
        <v>0</v>
      </c>
      <c r="D81" s="228">
        <v>0</v>
      </c>
      <c r="E81" s="230">
        <v>0</v>
      </c>
      <c r="F81" s="109"/>
      <c r="P81" s="43"/>
      <c r="Q81" s="63"/>
      <c r="R81" s="61"/>
      <c r="S81" s="61"/>
      <c r="T81" s="62"/>
    </row>
    <row r="82" spans="1:20" ht="32.25" customHeight="1" thickBot="1">
      <c r="A82" s="15" t="s">
        <v>85</v>
      </c>
      <c r="B82" s="12" t="s">
        <v>46</v>
      </c>
      <c r="C82" s="34">
        <v>0</v>
      </c>
      <c r="D82" s="228">
        <v>0</v>
      </c>
      <c r="E82" s="231">
        <v>0</v>
      </c>
      <c r="F82" s="108"/>
      <c r="P82" s="64"/>
      <c r="Q82" s="41"/>
      <c r="R82" s="65"/>
      <c r="S82" s="65"/>
      <c r="T82" s="66"/>
    </row>
    <row r="83" spans="1:20" ht="57.75" thickBot="1">
      <c r="A83" s="27" t="s">
        <v>119</v>
      </c>
      <c r="B83" s="94"/>
      <c r="C83" s="34">
        <v>0</v>
      </c>
      <c r="D83" s="61">
        <v>0</v>
      </c>
      <c r="E83" s="300">
        <v>0</v>
      </c>
      <c r="F83" s="108"/>
      <c r="P83" s="64"/>
      <c r="Q83" s="41"/>
      <c r="R83" s="65"/>
      <c r="S83" s="65"/>
      <c r="T83" s="66"/>
    </row>
    <row r="84" spans="1:20" ht="33.75" customHeight="1" thickBot="1">
      <c r="A84" s="27" t="s">
        <v>126</v>
      </c>
      <c r="B84" s="94"/>
      <c r="C84" s="228">
        <v>8078.82</v>
      </c>
      <c r="D84" s="92"/>
      <c r="E84" s="93"/>
      <c r="F84" s="143">
        <v>8078.82</v>
      </c>
      <c r="P84" s="64"/>
      <c r="Q84" s="41"/>
      <c r="R84" s="65"/>
      <c r="S84" s="65"/>
      <c r="T84" s="66"/>
    </row>
    <row r="85" spans="1:20" ht="36.75" customHeight="1" thickBot="1">
      <c r="A85" s="27" t="s">
        <v>128</v>
      </c>
      <c r="B85" s="94"/>
      <c r="C85" s="61">
        <v>1346.28</v>
      </c>
      <c r="D85" s="197"/>
      <c r="E85" s="278"/>
      <c r="F85" s="143">
        <v>1346.28</v>
      </c>
      <c r="P85" s="64"/>
      <c r="Q85" s="41"/>
      <c r="R85" s="65"/>
      <c r="S85" s="65"/>
      <c r="T85" s="66"/>
    </row>
    <row r="86" spans="1:20" ht="36.75" customHeight="1" thickBot="1">
      <c r="A86" s="27" t="s">
        <v>135</v>
      </c>
      <c r="B86" s="277"/>
      <c r="C86" s="92">
        <v>194.46</v>
      </c>
      <c r="D86" s="92"/>
      <c r="E86" s="93"/>
      <c r="F86" s="143">
        <v>194.46</v>
      </c>
      <c r="P86" s="64"/>
      <c r="Q86" s="41"/>
      <c r="R86" s="65"/>
      <c r="S86" s="65"/>
      <c r="T86" s="66"/>
    </row>
    <row r="87" spans="1:20" ht="33" customHeight="1" thickBot="1">
      <c r="A87" s="5" t="s">
        <v>86</v>
      </c>
      <c r="B87" s="16"/>
      <c r="C87" s="26">
        <f>C81+C59+C44+C8+C84+C85</f>
        <v>251103.9</v>
      </c>
      <c r="D87" s="26">
        <f>D81+D59+D44+D8</f>
        <v>40279.800000000003</v>
      </c>
      <c r="E87" s="107">
        <f>E81+E59+E44+E8</f>
        <v>10.77</v>
      </c>
      <c r="F87" s="189">
        <f>F8+F44+F59+F84+F85</f>
        <v>251103.9</v>
      </c>
      <c r="H87" s="96"/>
      <c r="P87" s="67"/>
      <c r="Q87" s="68"/>
      <c r="R87" s="65"/>
      <c r="S87" s="65"/>
      <c r="T87" s="66"/>
    </row>
    <row r="88" spans="1:20" ht="16.5">
      <c r="A88" s="375" t="s">
        <v>132</v>
      </c>
      <c r="B88" s="357"/>
      <c r="C88" s="357"/>
      <c r="D88" s="357"/>
      <c r="E88" s="410"/>
      <c r="F88" s="268">
        <v>338566.92</v>
      </c>
    </row>
    <row r="89" spans="1:20" ht="16.5">
      <c r="A89" s="375" t="s">
        <v>133</v>
      </c>
      <c r="B89" s="357"/>
      <c r="C89" s="357"/>
      <c r="D89" s="357"/>
      <c r="E89" s="357"/>
      <c r="F89" s="261">
        <f>F87+F88-F90</f>
        <v>183609.65999999997</v>
      </c>
    </row>
    <row r="90" spans="1:20" ht="16.5">
      <c r="A90" s="375" t="s">
        <v>134</v>
      </c>
      <c r="B90" s="357"/>
      <c r="C90" s="357"/>
      <c r="D90" s="357"/>
      <c r="E90" s="357"/>
      <c r="F90" s="261">
        <v>406061.16</v>
      </c>
    </row>
    <row r="91" spans="1:20" ht="16.5">
      <c r="A91" s="215"/>
      <c r="B91" s="216"/>
      <c r="C91" s="216"/>
      <c r="D91" s="216"/>
      <c r="E91" s="216"/>
      <c r="F91" s="217"/>
    </row>
    <row r="93" spans="1:20">
      <c r="A93" s="136" t="s">
        <v>121</v>
      </c>
    </row>
    <row r="94" spans="1:20">
      <c r="A94" s="136"/>
    </row>
    <row r="95" spans="1:20">
      <c r="A95" s="136" t="s">
        <v>122</v>
      </c>
    </row>
  </sheetData>
  <mergeCells count="126">
    <mergeCell ref="F9:F13"/>
    <mergeCell ref="F14:F16"/>
    <mergeCell ref="F20:F25"/>
    <mergeCell ref="F26:F29"/>
    <mergeCell ref="F30:F35"/>
    <mergeCell ref="F36:F38"/>
    <mergeCell ref="F42:F43"/>
    <mergeCell ref="F45:F47"/>
    <mergeCell ref="F48:F50"/>
    <mergeCell ref="A88:E88"/>
    <mergeCell ref="A89:E89"/>
    <mergeCell ref="A90:E90"/>
    <mergeCell ref="S77:S79"/>
    <mergeCell ref="T77:T79"/>
    <mergeCell ref="A75:A76"/>
    <mergeCell ref="P75:P76"/>
    <mergeCell ref="C77:C79"/>
    <mergeCell ref="D77:D79"/>
    <mergeCell ref="E77:E79"/>
    <mergeCell ref="R77:R79"/>
    <mergeCell ref="C72:C76"/>
    <mergeCell ref="D72:D76"/>
    <mergeCell ref="E72:E76"/>
    <mergeCell ref="R72:R76"/>
    <mergeCell ref="S72:S76"/>
    <mergeCell ref="T72:T76"/>
    <mergeCell ref="F72:F76"/>
    <mergeCell ref="F77:F79"/>
    <mergeCell ref="C56:C58"/>
    <mergeCell ref="D56:D58"/>
    <mergeCell ref="E56:E58"/>
    <mergeCell ref="R56:R58"/>
    <mergeCell ref="S56:S58"/>
    <mergeCell ref="T56:T58"/>
    <mergeCell ref="C66:C71"/>
    <mergeCell ref="D66:D71"/>
    <mergeCell ref="E66:E71"/>
    <mergeCell ref="R66:R71"/>
    <mergeCell ref="S66:S71"/>
    <mergeCell ref="T66:T71"/>
    <mergeCell ref="C60:C65"/>
    <mergeCell ref="D60:D65"/>
    <mergeCell ref="E60:E65"/>
    <mergeCell ref="R60:R65"/>
    <mergeCell ref="S60:S65"/>
    <mergeCell ref="T60:T65"/>
    <mergeCell ref="F56:F58"/>
    <mergeCell ref="F60:F65"/>
    <mergeCell ref="F66:F71"/>
    <mergeCell ref="C51:C55"/>
    <mergeCell ref="D51:D55"/>
    <mergeCell ref="E51:E55"/>
    <mergeCell ref="R51:R55"/>
    <mergeCell ref="S51:S55"/>
    <mergeCell ref="T51:T55"/>
    <mergeCell ref="C48:C50"/>
    <mergeCell ref="D48:D50"/>
    <mergeCell ref="E48:E50"/>
    <mergeCell ref="R48:R50"/>
    <mergeCell ref="S48:S50"/>
    <mergeCell ref="T48:T50"/>
    <mergeCell ref="F51:F55"/>
    <mergeCell ref="C45:C47"/>
    <mergeCell ref="D45:D47"/>
    <mergeCell ref="E45:E47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C40:C41"/>
    <mergeCell ref="D40:D41"/>
    <mergeCell ref="E40:E41"/>
    <mergeCell ref="R40:R41"/>
    <mergeCell ref="S40:S41"/>
    <mergeCell ref="T40:T41"/>
    <mergeCell ref="C36:C38"/>
    <mergeCell ref="D36:D38"/>
    <mergeCell ref="E36:E38"/>
    <mergeCell ref="R36:R38"/>
    <mergeCell ref="S36:S38"/>
    <mergeCell ref="T36:T38"/>
    <mergeCell ref="E17:E19"/>
    <mergeCell ref="R17:R19"/>
    <mergeCell ref="S17:S19"/>
    <mergeCell ref="T17:T19"/>
    <mergeCell ref="C30:C35"/>
    <mergeCell ref="D30:D35"/>
    <mergeCell ref="E30:E35"/>
    <mergeCell ref="R30:R35"/>
    <mergeCell ref="S30:S35"/>
    <mergeCell ref="T30:T35"/>
    <mergeCell ref="C26:C29"/>
    <mergeCell ref="D26:D29"/>
    <mergeCell ref="E26:E29"/>
    <mergeCell ref="R26:R29"/>
    <mergeCell ref="S26:S29"/>
    <mergeCell ref="T26:T29"/>
    <mergeCell ref="A63:A64"/>
    <mergeCell ref="B63:B64"/>
    <mergeCell ref="C14:C16"/>
    <mergeCell ref="D14:D16"/>
    <mergeCell ref="E14:E16"/>
    <mergeCell ref="R14:R16"/>
    <mergeCell ref="S14:S16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C20:C25"/>
    <mergeCell ref="D20:D25"/>
    <mergeCell ref="E20:E25"/>
    <mergeCell ref="R20:R25"/>
    <mergeCell ref="S20:S25"/>
    <mergeCell ref="T20:T25"/>
    <mergeCell ref="C17:C19"/>
    <mergeCell ref="D17:D19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94"/>
  <sheetViews>
    <sheetView topLeftCell="A83" workbookViewId="0">
      <selection sqref="A1:F94"/>
    </sheetView>
  </sheetViews>
  <sheetFormatPr defaultRowHeight="15"/>
  <cols>
    <col min="1" max="1" width="77.7109375" style="1" customWidth="1"/>
    <col min="2" max="2" width="16" style="69" customWidth="1"/>
    <col min="3" max="3" width="10.5703125" style="1" customWidth="1"/>
    <col min="4" max="5" width="10.7109375" style="1" customWidth="1"/>
    <col min="6" max="6" width="14" style="1" customWidth="1"/>
    <col min="7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 thickBot="1">
      <c r="A2" s="330" t="s">
        <v>113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36.75" thickBot="1">
      <c r="D3" s="21" t="s">
        <v>87</v>
      </c>
      <c r="E3" s="22" t="s">
        <v>88</v>
      </c>
      <c r="P3" s="38"/>
      <c r="Q3" s="38"/>
      <c r="R3" s="38"/>
      <c r="S3" s="39"/>
      <c r="T3" s="39"/>
      <c r="U3" s="38"/>
    </row>
    <row r="4" spans="1:21" ht="15.75" thickBot="1">
      <c r="D4" s="23">
        <v>4181</v>
      </c>
      <c r="E4" s="23">
        <v>4181</v>
      </c>
      <c r="P4" s="38"/>
      <c r="Q4" s="38"/>
      <c r="R4" s="38"/>
      <c r="S4" s="40"/>
      <c r="T4" s="40"/>
      <c r="U4" s="38"/>
    </row>
    <row r="5" spans="1:21" ht="77.25" thickBot="1">
      <c r="A5" s="19" t="s">
        <v>0</v>
      </c>
      <c r="B5" s="2" t="s">
        <v>1</v>
      </c>
      <c r="C5" s="17" t="s">
        <v>131</v>
      </c>
      <c r="D5" s="18" t="s">
        <v>2</v>
      </c>
      <c r="E5" s="17" t="s">
        <v>2</v>
      </c>
      <c r="F5" s="129" t="s">
        <v>120</v>
      </c>
      <c r="P5" s="41"/>
      <c r="Q5" s="42"/>
      <c r="R5" s="42"/>
      <c r="S5" s="42"/>
      <c r="T5" s="42"/>
      <c r="U5" s="38"/>
    </row>
    <row r="6" spans="1:21" ht="15.75" thickBot="1">
      <c r="A6" s="3">
        <v>1</v>
      </c>
      <c r="B6" s="4">
        <v>2</v>
      </c>
      <c r="C6" s="4">
        <v>3</v>
      </c>
      <c r="D6" s="4">
        <v>4</v>
      </c>
      <c r="E6" s="101">
        <v>5</v>
      </c>
      <c r="F6" s="211">
        <v>6</v>
      </c>
      <c r="P6" s="41"/>
      <c r="Q6" s="42"/>
      <c r="R6" s="42"/>
      <c r="S6" s="42"/>
      <c r="T6" s="42"/>
      <c r="U6" s="38"/>
    </row>
    <row r="7" spans="1:21" s="31" customFormat="1" ht="90.75" customHeight="1" thickBot="1">
      <c r="A7" s="27" t="s">
        <v>3</v>
      </c>
      <c r="B7" s="28"/>
      <c r="C7" s="29">
        <f>E7*E4*6</f>
        <v>50422.86</v>
      </c>
      <c r="D7" s="29">
        <f>E7*E4</f>
        <v>8403.81</v>
      </c>
      <c r="E7" s="102">
        <f>E8+E13+E16+E19+E25+E29+E35+E38+E39+E41</f>
        <v>2.0099999999999998</v>
      </c>
      <c r="F7" s="213">
        <f>C7</f>
        <v>50422.86</v>
      </c>
      <c r="I7" s="97"/>
      <c r="P7" s="43"/>
      <c r="Q7" s="44"/>
      <c r="R7" s="45"/>
      <c r="S7" s="45"/>
      <c r="T7" s="46"/>
      <c r="U7" s="47"/>
    </row>
    <row r="8" spans="1:21" ht="33" customHeight="1" thickBot="1">
      <c r="A8" s="7" t="s">
        <v>4</v>
      </c>
      <c r="B8" s="4"/>
      <c r="C8" s="336">
        <f>E8*E4*6</f>
        <v>1505.1599999999999</v>
      </c>
      <c r="D8" s="339">
        <f>E8*E4</f>
        <v>250.85999999999999</v>
      </c>
      <c r="E8" s="342">
        <v>0.06</v>
      </c>
      <c r="F8" s="315"/>
      <c r="P8" s="48"/>
      <c r="Q8" s="42"/>
      <c r="R8" s="331"/>
      <c r="S8" s="332"/>
      <c r="T8" s="333"/>
    </row>
    <row r="9" spans="1:21" ht="30" customHeight="1" thickBot="1">
      <c r="A9" s="24" t="s">
        <v>5</v>
      </c>
      <c r="B9" s="4"/>
      <c r="C9" s="337"/>
      <c r="D9" s="340"/>
      <c r="E9" s="343"/>
      <c r="F9" s="316"/>
      <c r="P9" s="49"/>
      <c r="Q9" s="42"/>
      <c r="R9" s="331"/>
      <c r="S9" s="332"/>
      <c r="T9" s="333"/>
    </row>
    <row r="10" spans="1:21" ht="30.75" customHeight="1" thickBot="1">
      <c r="A10" s="24" t="s">
        <v>6</v>
      </c>
      <c r="B10" s="4" t="s">
        <v>7</v>
      </c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49.5" customHeight="1" thickBot="1">
      <c r="A11" s="24" t="s">
        <v>8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42" customHeight="1" thickBot="1">
      <c r="A12" s="24" t="s">
        <v>9</v>
      </c>
      <c r="B12" s="4" t="s">
        <v>10</v>
      </c>
      <c r="C12" s="338"/>
      <c r="D12" s="341"/>
      <c r="E12" s="344"/>
      <c r="F12" s="317"/>
      <c r="P12" s="49"/>
      <c r="Q12" s="42"/>
      <c r="R12" s="331"/>
      <c r="S12" s="332"/>
      <c r="T12" s="333"/>
    </row>
    <row r="13" spans="1:21" ht="37.5" customHeight="1" thickBot="1">
      <c r="A13" s="7" t="s">
        <v>11</v>
      </c>
      <c r="B13" s="4"/>
      <c r="C13" s="324">
        <f>E13*E4*6</f>
        <v>2006.88</v>
      </c>
      <c r="D13" s="324">
        <f>E13*E4</f>
        <v>334.48</v>
      </c>
      <c r="E13" s="327">
        <v>0.08</v>
      </c>
      <c r="F13" s="315"/>
      <c r="P13" s="48"/>
      <c r="Q13" s="42"/>
      <c r="R13" s="334"/>
      <c r="S13" s="334"/>
      <c r="T13" s="335"/>
    </row>
    <row r="14" spans="1:21" ht="120" customHeight="1" thickBot="1">
      <c r="A14" s="24" t="s">
        <v>12</v>
      </c>
      <c r="B14" s="4" t="s">
        <v>7</v>
      </c>
      <c r="C14" s="325"/>
      <c r="D14" s="325"/>
      <c r="E14" s="319"/>
      <c r="F14" s="316"/>
      <c r="P14" s="49"/>
      <c r="Q14" s="42"/>
      <c r="R14" s="334"/>
      <c r="S14" s="334"/>
      <c r="T14" s="335"/>
    </row>
    <row r="15" spans="1:21" ht="59.25" customHeight="1" thickBot="1">
      <c r="A15" s="24" t="s">
        <v>13</v>
      </c>
      <c r="B15" s="4" t="s">
        <v>10</v>
      </c>
      <c r="C15" s="326"/>
      <c r="D15" s="326"/>
      <c r="E15" s="320"/>
      <c r="F15" s="317"/>
      <c r="P15" s="49"/>
      <c r="Q15" s="42"/>
      <c r="R15" s="334"/>
      <c r="S15" s="334"/>
      <c r="T15" s="335"/>
    </row>
    <row r="16" spans="1:21" ht="48" customHeight="1" thickBot="1">
      <c r="A16" s="7" t="s">
        <v>14</v>
      </c>
      <c r="B16" s="4"/>
      <c r="C16" s="321">
        <f>E16*E4*6</f>
        <v>501.72</v>
      </c>
      <c r="D16" s="324">
        <f>E16*E4</f>
        <v>83.62</v>
      </c>
      <c r="E16" s="327">
        <v>0.02</v>
      </c>
      <c r="F16" s="108"/>
      <c r="P16" s="48"/>
      <c r="Q16" s="42"/>
      <c r="R16" s="345"/>
      <c r="S16" s="334"/>
      <c r="T16" s="335"/>
    </row>
    <row r="17" spans="1:20" ht="106.5" customHeight="1" thickBot="1">
      <c r="A17" s="24" t="s">
        <v>15</v>
      </c>
      <c r="B17" s="9" t="s">
        <v>7</v>
      </c>
      <c r="C17" s="322"/>
      <c r="D17" s="325"/>
      <c r="E17" s="319"/>
      <c r="F17" s="315"/>
      <c r="P17" s="49"/>
      <c r="Q17" s="50"/>
      <c r="R17" s="345"/>
      <c r="S17" s="334"/>
      <c r="T17" s="335"/>
    </row>
    <row r="18" spans="1:20" ht="46.5" customHeight="1" thickBot="1">
      <c r="A18" s="24" t="s">
        <v>16</v>
      </c>
      <c r="B18" s="9" t="s">
        <v>10</v>
      </c>
      <c r="C18" s="323"/>
      <c r="D18" s="326"/>
      <c r="E18" s="320"/>
      <c r="F18" s="317"/>
      <c r="P18" s="49"/>
      <c r="Q18" s="50"/>
      <c r="R18" s="345"/>
      <c r="S18" s="334"/>
      <c r="T18" s="335"/>
    </row>
    <row r="19" spans="1:20" ht="31.5" customHeight="1" thickBot="1">
      <c r="A19" s="7" t="s">
        <v>17</v>
      </c>
      <c r="B19" s="4"/>
      <c r="C19" s="324">
        <f>E19*E4*6</f>
        <v>35371.26</v>
      </c>
      <c r="D19" s="324">
        <f>E19*E4</f>
        <v>5895.21</v>
      </c>
      <c r="E19" s="327">
        <v>1.41</v>
      </c>
      <c r="F19" s="315"/>
      <c r="P19" s="48"/>
      <c r="Q19" s="42"/>
      <c r="R19" s="334"/>
      <c r="S19" s="334"/>
      <c r="T19" s="335"/>
    </row>
    <row r="20" spans="1:20" ht="29.25" customHeight="1" thickBot="1">
      <c r="A20" s="10" t="s">
        <v>18</v>
      </c>
      <c r="B20" s="9" t="s">
        <v>7</v>
      </c>
      <c r="C20" s="325"/>
      <c r="D20" s="325"/>
      <c r="E20" s="319"/>
      <c r="F20" s="316"/>
      <c r="P20" s="51"/>
      <c r="Q20" s="50"/>
      <c r="R20" s="334"/>
      <c r="S20" s="334"/>
      <c r="T20" s="335"/>
    </row>
    <row r="21" spans="1:20" ht="76.5" customHeight="1" thickBot="1">
      <c r="A21" s="37" t="s">
        <v>19</v>
      </c>
      <c r="B21" s="9" t="s">
        <v>7</v>
      </c>
      <c r="C21" s="325"/>
      <c r="D21" s="325"/>
      <c r="E21" s="319"/>
      <c r="F21" s="316"/>
      <c r="P21" s="51"/>
      <c r="Q21" s="50"/>
      <c r="R21" s="334"/>
      <c r="S21" s="334"/>
      <c r="T21" s="335"/>
    </row>
    <row r="22" spans="1:20" ht="30.75" customHeight="1" thickBot="1">
      <c r="A22" s="10" t="s">
        <v>20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27.75" customHeight="1" thickBot="1">
      <c r="A23" s="10" t="s">
        <v>21</v>
      </c>
      <c r="B23" s="9" t="s">
        <v>10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59.25" customHeight="1" thickBot="1">
      <c r="A24" s="10" t="s">
        <v>22</v>
      </c>
      <c r="B24" s="9" t="s">
        <v>10</v>
      </c>
      <c r="C24" s="326"/>
      <c r="D24" s="326"/>
      <c r="E24" s="320"/>
      <c r="F24" s="317"/>
      <c r="P24" s="51"/>
      <c r="Q24" s="50"/>
      <c r="R24" s="334"/>
      <c r="S24" s="334"/>
      <c r="T24" s="335"/>
    </row>
    <row r="25" spans="1:20" ht="33.75" customHeight="1" thickBot="1">
      <c r="A25" s="7" t="s">
        <v>23</v>
      </c>
      <c r="B25" s="4"/>
      <c r="C25" s="324">
        <f>E25*E4*6</f>
        <v>2006.88</v>
      </c>
      <c r="D25" s="324">
        <f>E25*E4</f>
        <v>334.48</v>
      </c>
      <c r="E25" s="327">
        <v>0.08</v>
      </c>
      <c r="F25" s="315"/>
      <c r="P25" s="48"/>
      <c r="Q25" s="42"/>
      <c r="R25" s="334"/>
      <c r="S25" s="334"/>
      <c r="T25" s="335"/>
    </row>
    <row r="26" spans="1:20" ht="43.5" customHeight="1" thickBot="1">
      <c r="A26" s="10" t="s">
        <v>24</v>
      </c>
      <c r="B26" s="9" t="s">
        <v>7</v>
      </c>
      <c r="C26" s="325"/>
      <c r="D26" s="325"/>
      <c r="E26" s="319"/>
      <c r="F26" s="316"/>
      <c r="P26" s="51"/>
      <c r="Q26" s="50"/>
      <c r="R26" s="334"/>
      <c r="S26" s="334"/>
      <c r="T26" s="335"/>
    </row>
    <row r="27" spans="1:20" ht="54.75" customHeight="1" thickBot="1">
      <c r="A27" s="10" t="s">
        <v>25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47.25" customHeight="1" thickBot="1">
      <c r="A28" s="10" t="s">
        <v>16</v>
      </c>
      <c r="B28" s="9" t="s">
        <v>10</v>
      </c>
      <c r="C28" s="326"/>
      <c r="D28" s="326"/>
      <c r="E28" s="320"/>
      <c r="F28" s="317"/>
      <c r="P28" s="51"/>
      <c r="Q28" s="50"/>
      <c r="R28" s="334"/>
      <c r="S28" s="334"/>
      <c r="T28" s="335"/>
    </row>
    <row r="29" spans="1:20" ht="31.5" customHeight="1" thickBot="1">
      <c r="A29" s="7" t="s">
        <v>26</v>
      </c>
      <c r="B29" s="4"/>
      <c r="C29" s="321">
        <f>E29*E4*6</f>
        <v>7525.7999999999993</v>
      </c>
      <c r="D29" s="324">
        <f>E29*E4</f>
        <v>1254.3</v>
      </c>
      <c r="E29" s="327">
        <v>0.3</v>
      </c>
      <c r="F29" s="315"/>
      <c r="P29" s="48"/>
      <c r="Q29" s="42"/>
      <c r="R29" s="345"/>
      <c r="S29" s="334"/>
      <c r="T29" s="335"/>
    </row>
    <row r="30" spans="1:20" ht="45" customHeight="1" thickBot="1">
      <c r="A30" s="24" t="s">
        <v>27</v>
      </c>
      <c r="B30" s="9" t="s">
        <v>7</v>
      </c>
      <c r="C30" s="322"/>
      <c r="D30" s="325"/>
      <c r="E30" s="319"/>
      <c r="F30" s="316"/>
      <c r="P30" s="49"/>
      <c r="Q30" s="52"/>
      <c r="R30" s="345"/>
      <c r="S30" s="334"/>
      <c r="T30" s="335"/>
    </row>
    <row r="31" spans="1:20" ht="41.25" customHeight="1" thickBot="1">
      <c r="A31" s="24" t="s">
        <v>28</v>
      </c>
      <c r="B31" s="9" t="s">
        <v>7</v>
      </c>
      <c r="C31" s="322"/>
      <c r="D31" s="325"/>
      <c r="E31" s="319"/>
      <c r="F31" s="316"/>
      <c r="P31" s="49"/>
      <c r="Q31" s="52"/>
      <c r="R31" s="345"/>
      <c r="S31" s="334"/>
      <c r="T31" s="335"/>
    </row>
    <row r="32" spans="1:20" ht="41.25" customHeight="1" thickBot="1">
      <c r="A32" s="24" t="s">
        <v>29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48.75" customHeight="1" thickBot="1">
      <c r="A33" s="24" t="s">
        <v>30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3.5" customHeight="1" thickBot="1">
      <c r="A34" s="24" t="s">
        <v>16</v>
      </c>
      <c r="B34" s="4" t="s">
        <v>10</v>
      </c>
      <c r="C34" s="323"/>
      <c r="D34" s="326"/>
      <c r="E34" s="320"/>
      <c r="F34" s="317"/>
      <c r="P34" s="49"/>
      <c r="Q34" s="52"/>
      <c r="R34" s="345"/>
      <c r="S34" s="334"/>
      <c r="T34" s="335"/>
    </row>
    <row r="35" spans="1:20" ht="36.75" customHeight="1" thickBot="1">
      <c r="A35" s="7" t="s">
        <v>32</v>
      </c>
      <c r="B35" s="4"/>
      <c r="C35" s="321">
        <f>E35*E4*6</f>
        <v>501.72</v>
      </c>
      <c r="D35" s="324">
        <f>E35*E4</f>
        <v>83.62</v>
      </c>
      <c r="E35" s="327">
        <v>0.02</v>
      </c>
      <c r="F35" s="315"/>
      <c r="P35" s="48"/>
      <c r="Q35" s="42"/>
      <c r="R35" s="345"/>
      <c r="S35" s="334"/>
      <c r="T35" s="335"/>
    </row>
    <row r="36" spans="1:20" ht="69.75" customHeight="1" thickBot="1">
      <c r="A36" s="24" t="s">
        <v>33</v>
      </c>
      <c r="B36" s="9" t="s">
        <v>34</v>
      </c>
      <c r="C36" s="322"/>
      <c r="D36" s="325"/>
      <c r="E36" s="319"/>
      <c r="F36" s="316"/>
      <c r="P36" s="49"/>
      <c r="Q36" s="52"/>
      <c r="R36" s="345"/>
      <c r="S36" s="334"/>
      <c r="T36" s="335"/>
    </row>
    <row r="37" spans="1:20" ht="42.75" customHeight="1" thickBot="1">
      <c r="A37" s="24" t="s">
        <v>16</v>
      </c>
      <c r="B37" s="4" t="s">
        <v>10</v>
      </c>
      <c r="C37" s="323"/>
      <c r="D37" s="326"/>
      <c r="E37" s="320"/>
      <c r="F37" s="317"/>
      <c r="P37" s="49"/>
      <c r="Q37" s="52"/>
      <c r="R37" s="345"/>
      <c r="S37" s="334"/>
      <c r="T37" s="335"/>
    </row>
    <row r="38" spans="1:20" ht="75" customHeight="1" thickBot="1">
      <c r="A38" s="7" t="s">
        <v>35</v>
      </c>
      <c r="B38" s="4" t="s">
        <v>34</v>
      </c>
      <c r="C38" s="25">
        <f>E38*E4*6</f>
        <v>250.86</v>
      </c>
      <c r="D38" s="25">
        <f>E38*E4</f>
        <v>41.81</v>
      </c>
      <c r="E38" s="103">
        <v>0.01</v>
      </c>
      <c r="F38" s="108"/>
      <c r="P38" s="48"/>
      <c r="Q38" s="42"/>
      <c r="R38" s="53"/>
      <c r="S38" s="53"/>
      <c r="T38" s="54"/>
    </row>
    <row r="39" spans="1:20" ht="51" customHeight="1" thickBot="1">
      <c r="A39" s="7" t="s">
        <v>36</v>
      </c>
      <c r="B39" s="4"/>
      <c r="C39" s="328">
        <f>E39*E4*6</f>
        <v>501.72</v>
      </c>
      <c r="D39" s="329">
        <f>E39*E4</f>
        <v>83.62</v>
      </c>
      <c r="E39" s="318">
        <v>0.02</v>
      </c>
      <c r="F39" s="108"/>
      <c r="P39" s="48"/>
      <c r="Q39" s="42"/>
      <c r="R39" s="345"/>
      <c r="S39" s="334"/>
      <c r="T39" s="335"/>
    </row>
    <row r="40" spans="1:20" ht="63" customHeight="1" thickBot="1">
      <c r="A40" s="24" t="s">
        <v>37</v>
      </c>
      <c r="B40" s="4" t="s">
        <v>34</v>
      </c>
      <c r="C40" s="323"/>
      <c r="D40" s="326"/>
      <c r="E40" s="320"/>
      <c r="F40" s="108"/>
      <c r="P40" s="49"/>
      <c r="Q40" s="42"/>
      <c r="R40" s="345"/>
      <c r="S40" s="334"/>
      <c r="T40" s="335"/>
    </row>
    <row r="41" spans="1:20" ht="52.5" customHeight="1" thickBot="1">
      <c r="A41" s="7" t="s">
        <v>38</v>
      </c>
      <c r="B41" s="12"/>
      <c r="C41" s="321">
        <f>E41*E4*6</f>
        <v>250.86</v>
      </c>
      <c r="D41" s="324">
        <f>E41*E4</f>
        <v>41.81</v>
      </c>
      <c r="E41" s="327">
        <v>0.01</v>
      </c>
      <c r="F41" s="315"/>
      <c r="P41" s="48"/>
      <c r="Q41" s="41"/>
      <c r="R41" s="345"/>
      <c r="S41" s="334"/>
      <c r="T41" s="335"/>
    </row>
    <row r="42" spans="1:20" ht="99.75" customHeight="1" thickBot="1">
      <c r="A42" s="24" t="s">
        <v>39</v>
      </c>
      <c r="B42" s="12" t="s">
        <v>7</v>
      </c>
      <c r="C42" s="323"/>
      <c r="D42" s="326"/>
      <c r="E42" s="320"/>
      <c r="F42" s="317"/>
      <c r="P42" s="49"/>
      <c r="Q42" s="41"/>
      <c r="R42" s="345"/>
      <c r="S42" s="334"/>
      <c r="T42" s="335"/>
    </row>
    <row r="43" spans="1:20" s="31" customFormat="1" ht="48.75" customHeight="1" thickBot="1">
      <c r="A43" s="32" t="s">
        <v>40</v>
      </c>
      <c r="B43" s="28"/>
      <c r="C43" s="29">
        <f>E43*E4*6</f>
        <v>96831.959999999992</v>
      </c>
      <c r="D43" s="36">
        <f>E43*E4</f>
        <v>16138.66</v>
      </c>
      <c r="E43" s="102">
        <f>E44+E47+E50+E55+E58</f>
        <v>3.86</v>
      </c>
      <c r="F43" s="213">
        <f>C43</f>
        <v>96831.959999999992</v>
      </c>
      <c r="I43" s="97"/>
      <c r="P43" s="55"/>
      <c r="Q43" s="44"/>
      <c r="R43" s="45"/>
      <c r="S43" s="56"/>
      <c r="T43" s="46"/>
    </row>
    <row r="44" spans="1:20" ht="39.75" customHeight="1" thickBot="1">
      <c r="A44" s="7" t="s">
        <v>41</v>
      </c>
      <c r="B44" s="6"/>
      <c r="C44" s="328">
        <f>E44*E4*6</f>
        <v>6773.2200000000012</v>
      </c>
      <c r="D44" s="358">
        <f>E44*E4</f>
        <v>1128.8700000000001</v>
      </c>
      <c r="E44" s="318">
        <v>0.27</v>
      </c>
      <c r="F44" s="315"/>
      <c r="P44" s="48"/>
      <c r="Q44" s="57"/>
      <c r="R44" s="345"/>
      <c r="S44" s="335"/>
      <c r="T44" s="335"/>
    </row>
    <row r="45" spans="1:20" ht="33" customHeight="1" thickBot="1">
      <c r="A45" s="24" t="s">
        <v>42</v>
      </c>
      <c r="B45" s="4" t="s">
        <v>7</v>
      </c>
      <c r="C45" s="322"/>
      <c r="D45" s="359"/>
      <c r="E45" s="319"/>
      <c r="F45" s="316"/>
      <c r="P45" s="49"/>
      <c r="Q45" s="58"/>
      <c r="R45" s="345"/>
      <c r="S45" s="335"/>
      <c r="T45" s="335"/>
    </row>
    <row r="46" spans="1:20" ht="67.5" customHeight="1" thickBot="1">
      <c r="A46" s="24" t="s">
        <v>43</v>
      </c>
      <c r="B46" s="4" t="s">
        <v>10</v>
      </c>
      <c r="C46" s="323"/>
      <c r="D46" s="360"/>
      <c r="E46" s="320"/>
      <c r="F46" s="317"/>
      <c r="P46" s="49"/>
      <c r="Q46" s="58"/>
      <c r="R46" s="345"/>
      <c r="S46" s="335"/>
      <c r="T46" s="335"/>
    </row>
    <row r="47" spans="1:20" ht="26.25" thickBot="1">
      <c r="A47" s="7" t="s">
        <v>44</v>
      </c>
      <c r="B47" s="6"/>
      <c r="C47" s="321">
        <f>E47*E4*6</f>
        <v>30103.199999999997</v>
      </c>
      <c r="D47" s="324">
        <f>E47*E4</f>
        <v>5017.2</v>
      </c>
      <c r="E47" s="327">
        <v>1.2</v>
      </c>
      <c r="F47" s="315"/>
      <c r="P47" s="48"/>
      <c r="Q47" s="57"/>
      <c r="R47" s="345"/>
      <c r="S47" s="334"/>
      <c r="T47" s="335"/>
    </row>
    <row r="48" spans="1:20" ht="60.75" customHeight="1" thickBot="1">
      <c r="A48" s="24" t="s">
        <v>45</v>
      </c>
      <c r="B48" s="12" t="s">
        <v>46</v>
      </c>
      <c r="C48" s="322"/>
      <c r="D48" s="325"/>
      <c r="E48" s="319"/>
      <c r="F48" s="316"/>
      <c r="P48" s="49"/>
      <c r="Q48" s="41"/>
      <c r="R48" s="345"/>
      <c r="S48" s="334"/>
      <c r="T48" s="335"/>
    </row>
    <row r="49" spans="1:20" ht="59.25" customHeight="1" thickBot="1">
      <c r="A49" s="24" t="s">
        <v>47</v>
      </c>
      <c r="B49" s="4" t="s">
        <v>48</v>
      </c>
      <c r="C49" s="323"/>
      <c r="D49" s="326"/>
      <c r="E49" s="320"/>
      <c r="F49" s="317"/>
      <c r="P49" s="49"/>
      <c r="Q49" s="42"/>
      <c r="R49" s="345"/>
      <c r="S49" s="334"/>
      <c r="T49" s="335"/>
    </row>
    <row r="50" spans="1:20" ht="42.75" customHeight="1" thickBot="1">
      <c r="A50" s="7" t="s">
        <v>49</v>
      </c>
      <c r="B50" s="6"/>
      <c r="C50" s="324">
        <f>E50*E4*6</f>
        <v>22326.54</v>
      </c>
      <c r="D50" s="324">
        <f>E50*E4</f>
        <v>3721.09</v>
      </c>
      <c r="E50" s="327">
        <v>0.89</v>
      </c>
      <c r="F50" s="315"/>
      <c r="P50" s="48"/>
      <c r="Q50" s="57"/>
      <c r="R50" s="334"/>
      <c r="S50" s="334"/>
      <c r="T50" s="335"/>
    </row>
    <row r="51" spans="1:20" ht="35.25" customHeight="1" thickBot="1">
      <c r="A51" s="24" t="s">
        <v>50</v>
      </c>
      <c r="B51" s="12" t="s">
        <v>34</v>
      </c>
      <c r="C51" s="325"/>
      <c r="D51" s="325"/>
      <c r="E51" s="319"/>
      <c r="F51" s="316"/>
      <c r="P51" s="49"/>
      <c r="Q51" s="59"/>
      <c r="R51" s="334"/>
      <c r="S51" s="334"/>
      <c r="T51" s="335"/>
    </row>
    <row r="52" spans="1:20" ht="26.25" customHeight="1" thickBot="1">
      <c r="A52" s="13" t="s">
        <v>51</v>
      </c>
      <c r="B52" s="12" t="s">
        <v>34</v>
      </c>
      <c r="C52" s="325"/>
      <c r="D52" s="325"/>
      <c r="E52" s="319"/>
      <c r="F52" s="316"/>
      <c r="P52" s="60"/>
      <c r="Q52" s="59"/>
      <c r="R52" s="334"/>
      <c r="S52" s="334"/>
      <c r="T52" s="335"/>
    </row>
    <row r="53" spans="1:20" ht="27.75" customHeight="1" thickBot="1">
      <c r="A53" s="13" t="s">
        <v>52</v>
      </c>
      <c r="B53" s="12" t="s">
        <v>10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26.25" thickBot="1">
      <c r="A54" s="24" t="s">
        <v>53</v>
      </c>
      <c r="B54" s="4" t="s">
        <v>34</v>
      </c>
      <c r="C54" s="326"/>
      <c r="D54" s="326"/>
      <c r="E54" s="320"/>
      <c r="F54" s="317"/>
      <c r="P54" s="49"/>
      <c r="Q54" s="58"/>
      <c r="R54" s="334"/>
      <c r="S54" s="334"/>
      <c r="T54" s="335"/>
    </row>
    <row r="55" spans="1:20" ht="36" customHeight="1" thickBot="1">
      <c r="A55" s="7" t="s">
        <v>54</v>
      </c>
      <c r="B55" s="6"/>
      <c r="C55" s="324">
        <f>E55*E4*6</f>
        <v>6271.5</v>
      </c>
      <c r="D55" s="324">
        <f>E55*E4</f>
        <v>1045.25</v>
      </c>
      <c r="E55" s="327">
        <v>0.25</v>
      </c>
      <c r="F55" s="315"/>
      <c r="P55" s="48"/>
      <c r="Q55" s="57"/>
      <c r="R55" s="334"/>
      <c r="S55" s="334"/>
      <c r="T55" s="335"/>
    </row>
    <row r="56" spans="1:20" ht="55.5" customHeight="1" thickBot="1">
      <c r="A56" s="24" t="s">
        <v>55</v>
      </c>
      <c r="B56" s="4" t="s">
        <v>31</v>
      </c>
      <c r="C56" s="325"/>
      <c r="D56" s="325"/>
      <c r="E56" s="319"/>
      <c r="F56" s="316"/>
      <c r="P56" s="49"/>
      <c r="Q56" s="42"/>
      <c r="R56" s="334"/>
      <c r="S56" s="334"/>
      <c r="T56" s="335"/>
    </row>
    <row r="57" spans="1:20" ht="36.75" customHeight="1" thickBot="1">
      <c r="A57" s="24" t="s">
        <v>56</v>
      </c>
      <c r="B57" s="4" t="s">
        <v>7</v>
      </c>
      <c r="C57" s="326"/>
      <c r="D57" s="326"/>
      <c r="E57" s="320"/>
      <c r="F57" s="317"/>
      <c r="P57" s="49"/>
      <c r="Q57" s="42"/>
      <c r="R57" s="334"/>
      <c r="S57" s="334"/>
      <c r="T57" s="335"/>
    </row>
    <row r="58" spans="1:20" ht="42" customHeight="1" thickBot="1">
      <c r="A58" s="7" t="s">
        <v>118</v>
      </c>
      <c r="B58" s="89" t="s">
        <v>83</v>
      </c>
      <c r="C58" s="241">
        <f>E58*D4*6</f>
        <v>31357.5</v>
      </c>
      <c r="D58" s="241">
        <f>E58*E4</f>
        <v>5226.25</v>
      </c>
      <c r="E58" s="242">
        <v>1.25</v>
      </c>
      <c r="F58" s="143"/>
      <c r="P58" s="48"/>
      <c r="Q58" s="57"/>
      <c r="R58" s="239"/>
      <c r="S58" s="239"/>
      <c r="T58" s="240"/>
    </row>
    <row r="59" spans="1:20" s="31" customFormat="1" ht="30.75" customHeight="1" thickBot="1">
      <c r="A59" s="32" t="s">
        <v>60</v>
      </c>
      <c r="B59" s="28"/>
      <c r="C59" s="34">
        <f>E59*E4*6</f>
        <v>154278.90000000002</v>
      </c>
      <c r="D59" s="34">
        <f>E59*E4</f>
        <v>25713.15</v>
      </c>
      <c r="E59" s="106">
        <f>E60+E66+E72+E77+E80</f>
        <v>6.15</v>
      </c>
      <c r="F59" s="213">
        <f>C59</f>
        <v>154278.90000000002</v>
      </c>
      <c r="P59" s="55"/>
      <c r="Q59" s="44"/>
      <c r="R59" s="61"/>
      <c r="S59" s="61"/>
      <c r="T59" s="62"/>
    </row>
    <row r="60" spans="1:20" ht="41.25" customHeight="1">
      <c r="A60" s="153" t="s">
        <v>61</v>
      </c>
      <c r="B60" s="154"/>
      <c r="C60" s="329">
        <f>E60*E4*6</f>
        <v>44653.08</v>
      </c>
      <c r="D60" s="329">
        <f>E60*E4</f>
        <v>7442.18</v>
      </c>
      <c r="E60" s="318">
        <v>1.78</v>
      </c>
      <c r="F60" s="315"/>
      <c r="P60" s="48"/>
      <c r="Q60" s="41"/>
      <c r="R60" s="334"/>
      <c r="S60" s="334"/>
      <c r="T60" s="335"/>
    </row>
    <row r="61" spans="1:20" ht="63.75">
      <c r="A61" s="219" t="s">
        <v>62</v>
      </c>
      <c r="B61" s="147" t="s">
        <v>63</v>
      </c>
      <c r="C61" s="369"/>
      <c r="D61" s="325"/>
      <c r="E61" s="319"/>
      <c r="F61" s="316"/>
      <c r="P61" s="49"/>
      <c r="Q61" s="42"/>
      <c r="R61" s="334"/>
      <c r="S61" s="334"/>
      <c r="T61" s="335"/>
    </row>
    <row r="62" spans="1:20" ht="24" customHeight="1">
      <c r="A62" s="219" t="s">
        <v>123</v>
      </c>
      <c r="B62" s="147" t="s">
        <v>124</v>
      </c>
      <c r="C62" s="369"/>
      <c r="D62" s="325"/>
      <c r="E62" s="319"/>
      <c r="F62" s="316"/>
      <c r="P62" s="218"/>
      <c r="Q62" s="42"/>
      <c r="R62" s="334"/>
      <c r="S62" s="334"/>
      <c r="T62" s="335"/>
    </row>
    <row r="63" spans="1:20" ht="51.75" customHeight="1">
      <c r="A63" s="364" t="s">
        <v>91</v>
      </c>
      <c r="B63" s="366" t="s">
        <v>7</v>
      </c>
      <c r="C63" s="369"/>
      <c r="D63" s="325"/>
      <c r="E63" s="319"/>
      <c r="F63" s="316"/>
      <c r="P63" s="49"/>
      <c r="Q63" s="41"/>
      <c r="R63" s="334"/>
      <c r="S63" s="334"/>
      <c r="T63" s="335"/>
    </row>
    <row r="64" spans="1:20" ht="15" hidden="1" customHeight="1">
      <c r="A64" s="365"/>
      <c r="B64" s="367"/>
      <c r="C64" s="369"/>
      <c r="D64" s="325"/>
      <c r="E64" s="319"/>
      <c r="F64" s="316"/>
      <c r="P64" s="49"/>
      <c r="Q64" s="41"/>
      <c r="R64" s="334"/>
      <c r="S64" s="334"/>
      <c r="T64" s="335"/>
    </row>
    <row r="65" spans="1:20" ht="39" customHeight="1" thickBot="1">
      <c r="A65" s="84" t="s">
        <v>65</v>
      </c>
      <c r="B65" s="86" t="s">
        <v>10</v>
      </c>
      <c r="C65" s="370"/>
      <c r="D65" s="326"/>
      <c r="E65" s="320"/>
      <c r="F65" s="317"/>
      <c r="P65" s="49"/>
      <c r="Q65" s="41"/>
      <c r="R65" s="334"/>
      <c r="S65" s="334"/>
      <c r="T65" s="335"/>
    </row>
    <row r="66" spans="1:20" ht="75" customHeight="1" thickBot="1">
      <c r="A66" s="7" t="s">
        <v>66</v>
      </c>
      <c r="B66" s="12"/>
      <c r="C66" s="324">
        <f>E66*E4*6</f>
        <v>39385.020000000004</v>
      </c>
      <c r="D66" s="324">
        <f>E66*E4</f>
        <v>6564.17</v>
      </c>
      <c r="E66" s="327">
        <v>1.57</v>
      </c>
      <c r="F66" s="315"/>
      <c r="P66" s="48"/>
      <c r="Q66" s="41"/>
      <c r="R66" s="334"/>
      <c r="S66" s="334"/>
      <c r="T66" s="335"/>
    </row>
    <row r="67" spans="1:20" ht="33" customHeight="1" thickBot="1">
      <c r="A67" s="24" t="s">
        <v>67</v>
      </c>
      <c r="B67" s="4" t="s">
        <v>10</v>
      </c>
      <c r="C67" s="325"/>
      <c r="D67" s="325"/>
      <c r="E67" s="319"/>
      <c r="F67" s="316"/>
      <c r="P67" s="49"/>
      <c r="Q67" s="42"/>
      <c r="R67" s="334"/>
      <c r="S67" s="334"/>
      <c r="T67" s="335"/>
    </row>
    <row r="68" spans="1:20" ht="33.75" customHeight="1" thickBot="1">
      <c r="A68" s="24" t="s">
        <v>68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33.75" customHeight="1" thickBot="1">
      <c r="A69" s="24" t="s">
        <v>69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38.25" customHeight="1" thickBot="1">
      <c r="A70" s="24" t="s">
        <v>70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28.5" customHeight="1" thickBot="1">
      <c r="A71" s="24" t="s">
        <v>71</v>
      </c>
      <c r="B71" s="4" t="s">
        <v>72</v>
      </c>
      <c r="C71" s="326"/>
      <c r="D71" s="326"/>
      <c r="E71" s="320"/>
      <c r="F71" s="317"/>
      <c r="P71" s="49"/>
      <c r="Q71" s="42"/>
      <c r="R71" s="334"/>
      <c r="S71" s="334"/>
      <c r="T71" s="335"/>
    </row>
    <row r="72" spans="1:20" ht="30.75" customHeight="1" thickBot="1">
      <c r="A72" s="7" t="s">
        <v>73</v>
      </c>
      <c r="B72" s="12"/>
      <c r="C72" s="324">
        <f>E72*E4*6</f>
        <v>14800.74</v>
      </c>
      <c r="D72" s="324">
        <f>E72*E4</f>
        <v>2466.79</v>
      </c>
      <c r="E72" s="327">
        <v>0.59</v>
      </c>
      <c r="F72" s="315"/>
      <c r="P72" s="48"/>
      <c r="Q72" s="41"/>
      <c r="R72" s="334"/>
      <c r="S72" s="334"/>
      <c r="T72" s="335"/>
    </row>
    <row r="73" spans="1:20" ht="30" customHeight="1" thickBot="1">
      <c r="A73" s="24" t="s">
        <v>74</v>
      </c>
      <c r="B73" s="12" t="s">
        <v>75</v>
      </c>
      <c r="C73" s="325"/>
      <c r="D73" s="325"/>
      <c r="E73" s="319"/>
      <c r="F73" s="316"/>
      <c r="P73" s="49"/>
      <c r="Q73" s="41"/>
      <c r="R73" s="334"/>
      <c r="S73" s="334"/>
      <c r="T73" s="335"/>
    </row>
    <row r="74" spans="1:20" ht="29.25" customHeight="1" thickBot="1">
      <c r="A74" s="24" t="s">
        <v>76</v>
      </c>
      <c r="B74" s="12" t="s">
        <v>10</v>
      </c>
      <c r="C74" s="325"/>
      <c r="D74" s="325"/>
      <c r="E74" s="319"/>
      <c r="F74" s="316"/>
      <c r="P74" s="49"/>
      <c r="Q74" s="41"/>
      <c r="R74" s="334"/>
      <c r="S74" s="334"/>
      <c r="T74" s="335"/>
    </row>
    <row r="75" spans="1:20" ht="35.25" customHeight="1" thickBot="1">
      <c r="A75" s="346" t="s">
        <v>77</v>
      </c>
      <c r="B75" s="14"/>
      <c r="C75" s="325"/>
      <c r="D75" s="325"/>
      <c r="E75" s="319"/>
      <c r="F75" s="316"/>
      <c r="P75" s="351"/>
      <c r="Q75" s="49"/>
      <c r="R75" s="334"/>
      <c r="S75" s="334"/>
      <c r="T75" s="335"/>
    </row>
    <row r="76" spans="1:20" ht="16.5" customHeight="1" thickBot="1">
      <c r="A76" s="347"/>
      <c r="B76" s="12" t="s">
        <v>72</v>
      </c>
      <c r="C76" s="326"/>
      <c r="D76" s="326"/>
      <c r="E76" s="320"/>
      <c r="F76" s="317"/>
      <c r="P76" s="351"/>
      <c r="Q76" s="41"/>
      <c r="R76" s="334"/>
      <c r="S76" s="334"/>
      <c r="T76" s="335"/>
    </row>
    <row r="77" spans="1:20" ht="30" customHeight="1" thickBot="1">
      <c r="A77" s="7" t="s">
        <v>78</v>
      </c>
      <c r="B77" s="6"/>
      <c r="C77" s="321">
        <f>E77*D4*6</f>
        <v>40137.600000000006</v>
      </c>
      <c r="D77" s="324">
        <f>E77*E4</f>
        <v>6689.6</v>
      </c>
      <c r="E77" s="327">
        <v>1.6</v>
      </c>
      <c r="F77" s="315"/>
      <c r="P77" s="48"/>
      <c r="Q77" s="57"/>
      <c r="R77" s="345"/>
      <c r="S77" s="334"/>
      <c r="T77" s="335"/>
    </row>
    <row r="78" spans="1:20" ht="27" customHeight="1" thickBot="1">
      <c r="A78" s="24" t="s">
        <v>79</v>
      </c>
      <c r="B78" s="4" t="s">
        <v>80</v>
      </c>
      <c r="C78" s="322"/>
      <c r="D78" s="325"/>
      <c r="E78" s="319"/>
      <c r="F78" s="316"/>
      <c r="P78" s="49"/>
      <c r="Q78" s="42"/>
      <c r="R78" s="345"/>
      <c r="S78" s="334"/>
      <c r="T78" s="335"/>
    </row>
    <row r="79" spans="1:20" ht="72" customHeight="1" thickBot="1">
      <c r="A79" s="24" t="s">
        <v>81</v>
      </c>
      <c r="B79" s="4" t="s">
        <v>10</v>
      </c>
      <c r="C79" s="323"/>
      <c r="D79" s="325"/>
      <c r="E79" s="319"/>
      <c r="F79" s="317"/>
      <c r="P79" s="49"/>
      <c r="Q79" s="42"/>
      <c r="R79" s="345"/>
      <c r="S79" s="334"/>
      <c r="T79" s="335"/>
    </row>
    <row r="80" spans="1:20" ht="58.5" customHeight="1" thickBot="1">
      <c r="A80" s="7" t="s">
        <v>82</v>
      </c>
      <c r="B80" s="4" t="s">
        <v>83</v>
      </c>
      <c r="C80" s="25">
        <f>E80*D4*6</f>
        <v>15302.46</v>
      </c>
      <c r="D80" s="233">
        <f>E80*E4</f>
        <v>2550.41</v>
      </c>
      <c r="E80" s="234">
        <v>0.61</v>
      </c>
      <c r="F80" s="108"/>
      <c r="P80" s="48"/>
      <c r="Q80" s="42"/>
      <c r="R80" s="53"/>
      <c r="S80" s="53"/>
      <c r="T80" s="54"/>
    </row>
    <row r="81" spans="1:20" s="31" customFormat="1" ht="30.75" customHeight="1" thickBot="1">
      <c r="A81" s="27" t="s">
        <v>84</v>
      </c>
      <c r="B81" s="35"/>
      <c r="C81" s="34">
        <v>0</v>
      </c>
      <c r="D81" s="34">
        <v>0</v>
      </c>
      <c r="E81" s="235">
        <v>0</v>
      </c>
      <c r="F81" s="109"/>
      <c r="P81" s="43"/>
      <c r="Q81" s="63"/>
      <c r="R81" s="61"/>
      <c r="S81" s="61"/>
      <c r="T81" s="62"/>
    </row>
    <row r="82" spans="1:20" ht="27.75" customHeight="1" thickBot="1">
      <c r="A82" s="15" t="s">
        <v>85</v>
      </c>
      <c r="B82" s="12" t="s">
        <v>46</v>
      </c>
      <c r="C82" s="34">
        <v>0</v>
      </c>
      <c r="D82" s="34">
        <v>0</v>
      </c>
      <c r="E82" s="210">
        <v>0</v>
      </c>
      <c r="F82" s="108"/>
      <c r="P82" s="64"/>
      <c r="Q82" s="41"/>
      <c r="R82" s="65"/>
      <c r="S82" s="65"/>
      <c r="T82" s="66"/>
    </row>
    <row r="83" spans="1:20" ht="84" customHeight="1" thickBot="1">
      <c r="A83" s="27" t="s">
        <v>119</v>
      </c>
      <c r="B83" s="94"/>
      <c r="C83" s="34">
        <v>0</v>
      </c>
      <c r="D83" s="34">
        <v>0</v>
      </c>
      <c r="E83" s="209">
        <v>0</v>
      </c>
      <c r="F83" s="108"/>
      <c r="P83" s="64"/>
      <c r="Q83" s="41"/>
      <c r="R83" s="65"/>
      <c r="S83" s="65"/>
      <c r="T83" s="66"/>
    </row>
    <row r="84" spans="1:20" ht="84" customHeight="1" thickBot="1">
      <c r="A84" s="27" t="s">
        <v>126</v>
      </c>
      <c r="B84" s="94"/>
      <c r="C84" s="36">
        <v>14548.23</v>
      </c>
      <c r="D84" s="34"/>
      <c r="E84" s="106"/>
      <c r="F84" s="214">
        <v>14548.23</v>
      </c>
      <c r="P84" s="64"/>
      <c r="Q84" s="41"/>
      <c r="R84" s="65"/>
      <c r="S84" s="65"/>
      <c r="T84" s="66"/>
    </row>
    <row r="85" spans="1:20" ht="84" customHeight="1" thickBot="1">
      <c r="A85" s="27" t="s">
        <v>128</v>
      </c>
      <c r="B85" s="94"/>
      <c r="C85" s="36">
        <v>3888.17</v>
      </c>
      <c r="D85" s="34"/>
      <c r="E85" s="106"/>
      <c r="F85" s="214">
        <v>3888.17</v>
      </c>
      <c r="P85" s="64"/>
      <c r="Q85" s="41"/>
      <c r="R85" s="65"/>
      <c r="S85" s="65"/>
      <c r="T85" s="66"/>
    </row>
    <row r="86" spans="1:20" ht="84" customHeight="1" thickBot="1">
      <c r="A86" s="27" t="s">
        <v>135</v>
      </c>
      <c r="B86" s="94"/>
      <c r="C86" s="36">
        <v>168</v>
      </c>
      <c r="D86" s="34"/>
      <c r="E86" s="106"/>
      <c r="F86" s="214">
        <v>168</v>
      </c>
      <c r="P86" s="64"/>
      <c r="Q86" s="41"/>
      <c r="R86" s="65"/>
      <c r="S86" s="65"/>
      <c r="T86" s="66"/>
    </row>
    <row r="87" spans="1:20" ht="32.25" customHeight="1" thickBot="1">
      <c r="A87" s="5" t="s">
        <v>86</v>
      </c>
      <c r="B87" s="16"/>
      <c r="C87" s="26">
        <f>C7+C43+C59+C84+C85+C86</f>
        <v>320138.12</v>
      </c>
      <c r="D87" s="26">
        <f>D81+D59+D43+D7</f>
        <v>50255.619999999995</v>
      </c>
      <c r="E87" s="107">
        <f>E81+E59+E43+E7</f>
        <v>12.02</v>
      </c>
      <c r="F87" s="259">
        <f>F7+F43+F59+F84+F85+F86</f>
        <v>320138.12</v>
      </c>
      <c r="H87" s="96"/>
      <c r="P87" s="67"/>
      <c r="Q87" s="68"/>
      <c r="R87" s="65"/>
      <c r="S87" s="65"/>
      <c r="T87" s="66"/>
    </row>
    <row r="88" spans="1:20" ht="16.5">
      <c r="A88" s="375" t="s">
        <v>132</v>
      </c>
      <c r="B88" s="357"/>
      <c r="C88" s="357"/>
      <c r="D88" s="357"/>
      <c r="E88" s="410"/>
      <c r="F88" s="268">
        <v>352405.59</v>
      </c>
    </row>
    <row r="89" spans="1:20" ht="16.5">
      <c r="A89" s="375" t="s">
        <v>133</v>
      </c>
      <c r="B89" s="357"/>
      <c r="C89" s="357"/>
      <c r="D89" s="357"/>
      <c r="E89" s="357"/>
      <c r="F89" s="282">
        <f>F87+F88-F90</f>
        <v>236846.65999999997</v>
      </c>
      <c r="J89" s="96"/>
    </row>
    <row r="90" spans="1:20" ht="16.5">
      <c r="A90" s="375" t="s">
        <v>134</v>
      </c>
      <c r="B90" s="357"/>
      <c r="C90" s="357"/>
      <c r="D90" s="357"/>
      <c r="E90" s="357"/>
      <c r="F90" s="261">
        <v>435697.05</v>
      </c>
    </row>
    <row r="91" spans="1:20" ht="16.5">
      <c r="A91" s="215"/>
      <c r="B91" s="216"/>
      <c r="C91" s="216"/>
      <c r="D91" s="216"/>
      <c r="E91" s="216"/>
      <c r="F91" s="217"/>
    </row>
    <row r="92" spans="1:20">
      <c r="A92" s="136" t="s">
        <v>121</v>
      </c>
    </row>
    <row r="93" spans="1:20">
      <c r="A93" s="136"/>
    </row>
    <row r="94" spans="1:20">
      <c r="A94" s="136" t="s">
        <v>122</v>
      </c>
    </row>
  </sheetData>
  <mergeCells count="127">
    <mergeCell ref="F8:F12"/>
    <mergeCell ref="F13:F15"/>
    <mergeCell ref="F19:F24"/>
    <mergeCell ref="F25:F28"/>
    <mergeCell ref="F29:F34"/>
    <mergeCell ref="F35:F37"/>
    <mergeCell ref="F41:F42"/>
    <mergeCell ref="F44:F46"/>
    <mergeCell ref="F47:F49"/>
    <mergeCell ref="F17:F18"/>
    <mergeCell ref="A88:E88"/>
    <mergeCell ref="A89:E89"/>
    <mergeCell ref="A90:E90"/>
    <mergeCell ref="S77:S79"/>
    <mergeCell ref="T77:T79"/>
    <mergeCell ref="A75:A76"/>
    <mergeCell ref="P75:P76"/>
    <mergeCell ref="C77:C79"/>
    <mergeCell ref="D77:D79"/>
    <mergeCell ref="E77:E79"/>
    <mergeCell ref="R77:R79"/>
    <mergeCell ref="C72:C76"/>
    <mergeCell ref="D72:D76"/>
    <mergeCell ref="E72:E76"/>
    <mergeCell ref="R72:R76"/>
    <mergeCell ref="S72:S76"/>
    <mergeCell ref="T72:T76"/>
    <mergeCell ref="F72:F76"/>
    <mergeCell ref="F77:F79"/>
    <mergeCell ref="C55:C57"/>
    <mergeCell ref="D55:D57"/>
    <mergeCell ref="E55:E57"/>
    <mergeCell ref="R55:R57"/>
    <mergeCell ref="S55:S57"/>
    <mergeCell ref="T55:T57"/>
    <mergeCell ref="C66:C71"/>
    <mergeCell ref="D66:D71"/>
    <mergeCell ref="E66:E71"/>
    <mergeCell ref="R66:R71"/>
    <mergeCell ref="S66:S71"/>
    <mergeCell ref="T66:T71"/>
    <mergeCell ref="C60:C65"/>
    <mergeCell ref="D60:D65"/>
    <mergeCell ref="E60:E65"/>
    <mergeCell ref="R60:R65"/>
    <mergeCell ref="S60:S65"/>
    <mergeCell ref="T60:T65"/>
    <mergeCell ref="F55:F57"/>
    <mergeCell ref="F60:F65"/>
    <mergeCell ref="F66:F71"/>
    <mergeCell ref="C50:C54"/>
    <mergeCell ref="D50:D54"/>
    <mergeCell ref="E50:E54"/>
    <mergeCell ref="R50:R54"/>
    <mergeCell ref="S50:S54"/>
    <mergeCell ref="T50:T54"/>
    <mergeCell ref="C47:C49"/>
    <mergeCell ref="D47:D49"/>
    <mergeCell ref="E47:E49"/>
    <mergeCell ref="R47:R49"/>
    <mergeCell ref="S47:S49"/>
    <mergeCell ref="T47:T49"/>
    <mergeCell ref="F50:F54"/>
    <mergeCell ref="C44:C46"/>
    <mergeCell ref="D44:D46"/>
    <mergeCell ref="E44:E46"/>
    <mergeCell ref="R44:R46"/>
    <mergeCell ref="S44:S46"/>
    <mergeCell ref="T44:T46"/>
    <mergeCell ref="C41:C42"/>
    <mergeCell ref="D41:D42"/>
    <mergeCell ref="E41:E42"/>
    <mergeCell ref="R41:R42"/>
    <mergeCell ref="S41:S42"/>
    <mergeCell ref="T41:T42"/>
    <mergeCell ref="C39:C40"/>
    <mergeCell ref="D39:D40"/>
    <mergeCell ref="E39:E40"/>
    <mergeCell ref="R39:R40"/>
    <mergeCell ref="S39:S40"/>
    <mergeCell ref="T39:T40"/>
    <mergeCell ref="C35:C37"/>
    <mergeCell ref="D35:D37"/>
    <mergeCell ref="E35:E37"/>
    <mergeCell ref="R35:R37"/>
    <mergeCell ref="S35:S37"/>
    <mergeCell ref="T35:T37"/>
    <mergeCell ref="E16:E18"/>
    <mergeCell ref="R16:R18"/>
    <mergeCell ref="S16:S18"/>
    <mergeCell ref="T16:T18"/>
    <mergeCell ref="C29:C34"/>
    <mergeCell ref="D29:D34"/>
    <mergeCell ref="E29:E34"/>
    <mergeCell ref="R29:R34"/>
    <mergeCell ref="S29:S34"/>
    <mergeCell ref="T29:T34"/>
    <mergeCell ref="C25:C28"/>
    <mergeCell ref="D25:D28"/>
    <mergeCell ref="E25:E28"/>
    <mergeCell ref="R25:R28"/>
    <mergeCell ref="S25:S28"/>
    <mergeCell ref="T25:T28"/>
    <mergeCell ref="A63:A64"/>
    <mergeCell ref="B63:B64"/>
    <mergeCell ref="C13:C15"/>
    <mergeCell ref="D13:D15"/>
    <mergeCell ref="E13:E15"/>
    <mergeCell ref="R13:R15"/>
    <mergeCell ref="S13:S15"/>
    <mergeCell ref="T13:T15"/>
    <mergeCell ref="A2:E2"/>
    <mergeCell ref="P2:T2"/>
    <mergeCell ref="C8:C12"/>
    <mergeCell ref="D8:D12"/>
    <mergeCell ref="E8:E12"/>
    <mergeCell ref="R8:R12"/>
    <mergeCell ref="S8:S12"/>
    <mergeCell ref="T8:T12"/>
    <mergeCell ref="C19:C24"/>
    <mergeCell ref="D19:D24"/>
    <mergeCell ref="E19:E24"/>
    <mergeCell ref="R19:R24"/>
    <mergeCell ref="S19:S24"/>
    <mergeCell ref="T19:T24"/>
    <mergeCell ref="C16:C18"/>
    <mergeCell ref="D16:D18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7"/>
  <sheetViews>
    <sheetView topLeftCell="A83" workbookViewId="0">
      <selection sqref="A1:F97"/>
    </sheetView>
  </sheetViews>
  <sheetFormatPr defaultRowHeight="15"/>
  <cols>
    <col min="1" max="1" width="78.7109375" style="1" customWidth="1"/>
    <col min="2" max="2" width="17.28515625" style="69" customWidth="1"/>
    <col min="3" max="3" width="10.5703125" style="1" customWidth="1"/>
    <col min="4" max="5" width="10.7109375" style="1" customWidth="1"/>
    <col min="6" max="6" width="13.85546875" style="1" customWidth="1"/>
    <col min="7" max="7" width="9.5703125" style="1" bestFit="1" customWidth="1"/>
    <col min="8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>
      <c r="A2" s="330" t="s">
        <v>101</v>
      </c>
      <c r="B2" s="330"/>
      <c r="C2" s="330"/>
      <c r="D2" s="330"/>
      <c r="E2" s="330"/>
    </row>
    <row r="3" spans="1:21" ht="43.5" customHeight="1">
      <c r="A3" s="330" t="s">
        <v>96</v>
      </c>
      <c r="B3" s="330"/>
      <c r="C3" s="330"/>
      <c r="D3" s="330"/>
      <c r="E3" s="330"/>
      <c r="P3" s="330"/>
      <c r="Q3" s="330"/>
      <c r="R3" s="330"/>
      <c r="S3" s="330"/>
      <c r="T3" s="330"/>
    </row>
    <row r="4" spans="1:21" ht="15.75" thickBot="1">
      <c r="P4" s="38"/>
      <c r="Q4" s="38"/>
      <c r="R4" s="38"/>
      <c r="S4" s="38"/>
      <c r="T4" s="38"/>
      <c r="U4" s="38"/>
    </row>
    <row r="5" spans="1:21" ht="36.75" thickBot="1">
      <c r="D5" s="21" t="s">
        <v>87</v>
      </c>
      <c r="E5" s="22" t="s">
        <v>88</v>
      </c>
      <c r="P5" s="38"/>
      <c r="Q5" s="38"/>
      <c r="R5" s="38"/>
      <c r="S5" s="39"/>
      <c r="T5" s="39"/>
      <c r="U5" s="38"/>
    </row>
    <row r="6" spans="1:21" ht="15.75" thickBot="1">
      <c r="D6" s="23">
        <v>2657.67</v>
      </c>
      <c r="E6" s="23">
        <v>2657.67</v>
      </c>
      <c r="P6" s="38"/>
      <c r="Q6" s="38"/>
      <c r="R6" s="38"/>
      <c r="S6" s="40"/>
      <c r="T6" s="40"/>
      <c r="U6" s="38"/>
    </row>
    <row r="7" spans="1:21" ht="77.25" thickBot="1">
      <c r="A7" s="19" t="s">
        <v>0</v>
      </c>
      <c r="B7" s="2" t="s">
        <v>1</v>
      </c>
      <c r="C7" s="17" t="s">
        <v>131</v>
      </c>
      <c r="D7" s="18" t="s">
        <v>2</v>
      </c>
      <c r="E7" s="17" t="s">
        <v>2</v>
      </c>
      <c r="F7" s="128" t="s">
        <v>120</v>
      </c>
      <c r="P7" s="41"/>
      <c r="Q7" s="42"/>
      <c r="R7" s="42"/>
      <c r="S7" s="42"/>
      <c r="T7" s="42"/>
      <c r="U7" s="38"/>
    </row>
    <row r="8" spans="1:21" ht="15.75" thickBot="1">
      <c r="A8" s="3">
        <v>1</v>
      </c>
      <c r="B8" s="4">
        <v>2</v>
      </c>
      <c r="C8" s="4">
        <v>3</v>
      </c>
      <c r="D8" s="4">
        <v>4</v>
      </c>
      <c r="E8" s="101">
        <v>5</v>
      </c>
      <c r="F8" s="186">
        <v>6</v>
      </c>
      <c r="P8" s="41"/>
      <c r="Q8" s="42"/>
      <c r="R8" s="42"/>
      <c r="S8" s="42"/>
      <c r="T8" s="42"/>
      <c r="U8" s="38"/>
    </row>
    <row r="9" spans="1:21" s="31" customFormat="1" ht="87.75" customHeight="1" thickBot="1">
      <c r="A9" s="27" t="s">
        <v>3</v>
      </c>
      <c r="B9" s="28"/>
      <c r="C9" s="29">
        <f>C10+C15+C18+C21+C27+C31+C37+C40+C41+C43</f>
        <v>32051.500200000002</v>
      </c>
      <c r="D9" s="29">
        <f>E9*E6</f>
        <v>5341.9166999999998</v>
      </c>
      <c r="E9" s="102">
        <v>2.0099999999999998</v>
      </c>
      <c r="F9" s="187">
        <f>C9</f>
        <v>32051.500200000002</v>
      </c>
      <c r="G9" s="97"/>
      <c r="H9" s="97"/>
      <c r="P9" s="43"/>
      <c r="Q9" s="44"/>
      <c r="R9" s="45"/>
      <c r="S9" s="45"/>
      <c r="T9" s="46"/>
      <c r="U9" s="47"/>
    </row>
    <row r="10" spans="1:21" ht="36.75" customHeight="1" thickBot="1">
      <c r="A10" s="7" t="s">
        <v>4</v>
      </c>
      <c r="B10" s="4"/>
      <c r="C10" s="336">
        <f>D10*6</f>
        <v>956.76119999999992</v>
      </c>
      <c r="D10" s="339">
        <f>E10*E6</f>
        <v>159.46019999999999</v>
      </c>
      <c r="E10" s="342">
        <v>0.06</v>
      </c>
      <c r="F10" s="357"/>
      <c r="P10" s="48"/>
      <c r="Q10" s="42"/>
      <c r="R10" s="331"/>
      <c r="S10" s="332"/>
      <c r="T10" s="333"/>
    </row>
    <row r="11" spans="1:21" ht="35.25" customHeight="1" thickBot="1">
      <c r="A11" s="24" t="s">
        <v>5</v>
      </c>
      <c r="B11" s="4"/>
      <c r="C11" s="337"/>
      <c r="D11" s="340"/>
      <c r="E11" s="343"/>
      <c r="F11" s="357"/>
      <c r="P11" s="49"/>
      <c r="Q11" s="42"/>
      <c r="R11" s="331"/>
      <c r="S11" s="332"/>
      <c r="T11" s="333"/>
    </row>
    <row r="12" spans="1:21" ht="36" customHeight="1" thickBot="1">
      <c r="A12" s="24" t="s">
        <v>6</v>
      </c>
      <c r="B12" s="4" t="s">
        <v>7</v>
      </c>
      <c r="C12" s="337"/>
      <c r="D12" s="340"/>
      <c r="E12" s="343"/>
      <c r="F12" s="357"/>
      <c r="P12" s="49"/>
      <c r="Q12" s="42"/>
      <c r="R12" s="331"/>
      <c r="S12" s="332"/>
      <c r="T12" s="333"/>
    </row>
    <row r="13" spans="1:21" ht="49.5" customHeight="1" thickBot="1">
      <c r="A13" s="24" t="s">
        <v>8</v>
      </c>
      <c r="B13" s="4" t="s">
        <v>7</v>
      </c>
      <c r="C13" s="337"/>
      <c r="D13" s="340"/>
      <c r="E13" s="343"/>
      <c r="F13" s="357"/>
      <c r="P13" s="49"/>
      <c r="Q13" s="42"/>
      <c r="R13" s="331"/>
      <c r="S13" s="332"/>
      <c r="T13" s="333"/>
    </row>
    <row r="14" spans="1:21" ht="51" customHeight="1" thickBot="1">
      <c r="A14" s="24" t="s">
        <v>9</v>
      </c>
      <c r="B14" s="4" t="s">
        <v>10</v>
      </c>
      <c r="C14" s="338"/>
      <c r="D14" s="341"/>
      <c r="E14" s="344"/>
      <c r="F14" s="357"/>
      <c r="P14" s="49"/>
      <c r="Q14" s="42"/>
      <c r="R14" s="331"/>
      <c r="S14" s="332"/>
      <c r="T14" s="333"/>
    </row>
    <row r="15" spans="1:21" ht="36.75" customHeight="1" thickBot="1">
      <c r="A15" s="7" t="s">
        <v>11</v>
      </c>
      <c r="B15" s="4"/>
      <c r="C15" s="324">
        <f>D15*6</f>
        <v>1275.6816000000001</v>
      </c>
      <c r="D15" s="324">
        <f>E15*E6</f>
        <v>212.61360000000002</v>
      </c>
      <c r="E15" s="327">
        <v>0.08</v>
      </c>
      <c r="F15" s="315"/>
      <c r="P15" s="48"/>
      <c r="Q15" s="42"/>
      <c r="R15" s="334"/>
      <c r="S15" s="334"/>
      <c r="T15" s="335"/>
    </row>
    <row r="16" spans="1:21" ht="128.25" customHeight="1" thickBot="1">
      <c r="A16" s="24" t="s">
        <v>12</v>
      </c>
      <c r="B16" s="4" t="s">
        <v>7</v>
      </c>
      <c r="C16" s="325"/>
      <c r="D16" s="325"/>
      <c r="E16" s="319"/>
      <c r="F16" s="316"/>
      <c r="P16" s="49"/>
      <c r="Q16" s="42"/>
      <c r="R16" s="334"/>
      <c r="S16" s="334"/>
      <c r="T16" s="335"/>
    </row>
    <row r="17" spans="1:20" ht="63" customHeight="1" thickBot="1">
      <c r="A17" s="24" t="s">
        <v>13</v>
      </c>
      <c r="B17" s="4" t="s">
        <v>10</v>
      </c>
      <c r="C17" s="326"/>
      <c r="D17" s="326"/>
      <c r="E17" s="320"/>
      <c r="F17" s="317"/>
      <c r="P17" s="49"/>
      <c r="Q17" s="42"/>
      <c r="R17" s="334"/>
      <c r="S17" s="334"/>
      <c r="T17" s="335"/>
    </row>
    <row r="18" spans="1:20" ht="44.25" customHeight="1" thickBot="1">
      <c r="A18" s="7" t="s">
        <v>14</v>
      </c>
      <c r="B18" s="4"/>
      <c r="C18" s="321">
        <f>D18*6</f>
        <v>318.92040000000003</v>
      </c>
      <c r="D18" s="324">
        <f>E18*E6</f>
        <v>53.153400000000005</v>
      </c>
      <c r="E18" s="327">
        <v>0.02</v>
      </c>
      <c r="F18" s="315"/>
      <c r="P18" s="48"/>
      <c r="Q18" s="42"/>
      <c r="R18" s="345"/>
      <c r="S18" s="334"/>
      <c r="T18" s="335"/>
    </row>
    <row r="19" spans="1:20" ht="117" customHeight="1" thickBot="1">
      <c r="A19" s="24" t="s">
        <v>15</v>
      </c>
      <c r="B19" s="9" t="s">
        <v>7</v>
      </c>
      <c r="C19" s="322"/>
      <c r="D19" s="325"/>
      <c r="E19" s="319"/>
      <c r="F19" s="316"/>
      <c r="P19" s="49"/>
      <c r="Q19" s="50"/>
      <c r="R19" s="345"/>
      <c r="S19" s="334"/>
      <c r="T19" s="335"/>
    </row>
    <row r="20" spans="1:20" ht="50.25" customHeight="1" thickBot="1">
      <c r="A20" s="24" t="s">
        <v>16</v>
      </c>
      <c r="B20" s="9" t="s">
        <v>10</v>
      </c>
      <c r="C20" s="323"/>
      <c r="D20" s="326"/>
      <c r="E20" s="320"/>
      <c r="F20" s="317"/>
      <c r="P20" s="49"/>
      <c r="Q20" s="50"/>
      <c r="R20" s="345"/>
      <c r="S20" s="334"/>
      <c r="T20" s="335"/>
    </row>
    <row r="21" spans="1:20" ht="43.5" customHeight="1" thickBot="1">
      <c r="A21" s="7" t="s">
        <v>17</v>
      </c>
      <c r="B21" s="4"/>
      <c r="C21" s="324">
        <f>D21*6</f>
        <v>22483.888200000001</v>
      </c>
      <c r="D21" s="324">
        <f>E21*E6</f>
        <v>3747.3146999999999</v>
      </c>
      <c r="E21" s="327">
        <v>1.41</v>
      </c>
      <c r="F21" s="315"/>
      <c r="P21" s="48"/>
      <c r="Q21" s="42"/>
      <c r="R21" s="334"/>
      <c r="S21" s="334"/>
      <c r="T21" s="335"/>
    </row>
    <row r="22" spans="1:20" ht="30" customHeight="1" thickBot="1">
      <c r="A22" s="10" t="s">
        <v>18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65.25" thickBot="1">
      <c r="A23" s="37" t="s">
        <v>19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38.25" customHeight="1" thickBot="1">
      <c r="A24" s="10" t="s">
        <v>20</v>
      </c>
      <c r="B24" s="9" t="s">
        <v>7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38.25" customHeight="1" thickBot="1">
      <c r="A25" s="10" t="s">
        <v>21</v>
      </c>
      <c r="B25" s="9" t="s">
        <v>10</v>
      </c>
      <c r="C25" s="325"/>
      <c r="D25" s="325"/>
      <c r="E25" s="319"/>
      <c r="F25" s="316"/>
      <c r="P25" s="51"/>
      <c r="Q25" s="50"/>
      <c r="R25" s="334"/>
      <c r="S25" s="334"/>
      <c r="T25" s="335"/>
    </row>
    <row r="26" spans="1:20" ht="61.5" customHeight="1" thickBot="1">
      <c r="A26" s="10" t="s">
        <v>22</v>
      </c>
      <c r="B26" s="9" t="s">
        <v>10</v>
      </c>
      <c r="C26" s="326"/>
      <c r="D26" s="326"/>
      <c r="E26" s="320"/>
      <c r="F26" s="317"/>
      <c r="P26" s="51"/>
      <c r="Q26" s="50"/>
      <c r="R26" s="334"/>
      <c r="S26" s="334"/>
      <c r="T26" s="335"/>
    </row>
    <row r="27" spans="1:20" ht="48" customHeight="1" thickBot="1">
      <c r="A27" s="7" t="s">
        <v>23</v>
      </c>
      <c r="B27" s="4"/>
      <c r="C27" s="324">
        <f>D27*6</f>
        <v>1275.6816000000001</v>
      </c>
      <c r="D27" s="324">
        <f>E27*E6</f>
        <v>212.61360000000002</v>
      </c>
      <c r="E27" s="327">
        <v>0.08</v>
      </c>
      <c r="F27" s="315"/>
      <c r="P27" s="48"/>
      <c r="Q27" s="42"/>
      <c r="R27" s="334"/>
      <c r="S27" s="334"/>
      <c r="T27" s="335"/>
    </row>
    <row r="28" spans="1:20" ht="47.25" customHeight="1" thickBot="1">
      <c r="A28" s="10" t="s">
        <v>24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54.75" customHeight="1" thickBot="1">
      <c r="A29" s="10" t="s">
        <v>25</v>
      </c>
      <c r="B29" s="9" t="s">
        <v>7</v>
      </c>
      <c r="C29" s="325"/>
      <c r="D29" s="325"/>
      <c r="E29" s="319"/>
      <c r="F29" s="316"/>
      <c r="P29" s="51"/>
      <c r="Q29" s="50"/>
      <c r="R29" s="334"/>
      <c r="S29" s="334"/>
      <c r="T29" s="335"/>
    </row>
    <row r="30" spans="1:20" ht="54" customHeight="1" thickBot="1">
      <c r="A30" s="10" t="s">
        <v>16</v>
      </c>
      <c r="B30" s="9" t="s">
        <v>10</v>
      </c>
      <c r="C30" s="326"/>
      <c r="D30" s="326"/>
      <c r="E30" s="320"/>
      <c r="F30" s="317"/>
      <c r="P30" s="51"/>
      <c r="Q30" s="50"/>
      <c r="R30" s="334"/>
      <c r="S30" s="334"/>
      <c r="T30" s="335"/>
    </row>
    <row r="31" spans="1:20" ht="39.75" customHeight="1" thickBot="1">
      <c r="A31" s="7" t="s">
        <v>26</v>
      </c>
      <c r="B31" s="4"/>
      <c r="C31" s="321">
        <f>D31*6</f>
        <v>4783.8060000000005</v>
      </c>
      <c r="D31" s="324">
        <f>E31*E6</f>
        <v>797.30100000000004</v>
      </c>
      <c r="E31" s="327">
        <v>0.3</v>
      </c>
      <c r="F31" s="315"/>
      <c r="P31" s="48"/>
      <c r="Q31" s="42"/>
      <c r="R31" s="345"/>
      <c r="S31" s="334"/>
      <c r="T31" s="335"/>
    </row>
    <row r="32" spans="1:20" ht="48" customHeight="1" thickBot="1">
      <c r="A32" s="24" t="s">
        <v>27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8.5" customHeight="1" thickBot="1">
      <c r="A33" s="24" t="s">
        <v>28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54.75" customHeight="1" thickBot="1">
      <c r="A34" s="24" t="s">
        <v>29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55.5" customHeight="1" thickBot="1">
      <c r="A35" s="24" t="s">
        <v>30</v>
      </c>
      <c r="B35" s="9" t="s">
        <v>7</v>
      </c>
      <c r="C35" s="322"/>
      <c r="D35" s="325"/>
      <c r="E35" s="319"/>
      <c r="F35" s="316"/>
      <c r="P35" s="49"/>
      <c r="Q35" s="52"/>
      <c r="R35" s="345"/>
      <c r="S35" s="334"/>
      <c r="T35" s="335"/>
    </row>
    <row r="36" spans="1:20" ht="52.5" customHeight="1" thickBot="1">
      <c r="A36" s="24" t="s">
        <v>16</v>
      </c>
      <c r="B36" s="4" t="s">
        <v>10</v>
      </c>
      <c r="C36" s="323"/>
      <c r="D36" s="326"/>
      <c r="E36" s="320"/>
      <c r="F36" s="317"/>
      <c r="P36" s="49"/>
      <c r="Q36" s="52"/>
      <c r="R36" s="345"/>
      <c r="S36" s="334"/>
      <c r="T36" s="335"/>
    </row>
    <row r="37" spans="1:20" ht="48" customHeight="1" thickBot="1">
      <c r="A37" s="7" t="s">
        <v>32</v>
      </c>
      <c r="B37" s="4"/>
      <c r="C37" s="321">
        <f>D37*6</f>
        <v>318.92040000000003</v>
      </c>
      <c r="D37" s="324">
        <f>E37*E6</f>
        <v>53.153400000000005</v>
      </c>
      <c r="E37" s="327">
        <v>0.02</v>
      </c>
      <c r="F37" s="315"/>
      <c r="P37" s="48"/>
      <c r="Q37" s="42"/>
      <c r="R37" s="345"/>
      <c r="S37" s="334"/>
      <c r="T37" s="335"/>
    </row>
    <row r="38" spans="1:20" ht="74.25" customHeight="1" thickBot="1">
      <c r="A38" s="24" t="s">
        <v>33</v>
      </c>
      <c r="B38" s="9" t="s">
        <v>34</v>
      </c>
      <c r="C38" s="322"/>
      <c r="D38" s="325"/>
      <c r="E38" s="319"/>
      <c r="F38" s="316"/>
      <c r="P38" s="49"/>
      <c r="Q38" s="52"/>
      <c r="R38" s="345"/>
      <c r="S38" s="334"/>
      <c r="T38" s="335"/>
    </row>
    <row r="39" spans="1:20" ht="50.25" customHeight="1" thickBot="1">
      <c r="A39" s="24" t="s">
        <v>16</v>
      </c>
      <c r="B39" s="4" t="s">
        <v>10</v>
      </c>
      <c r="C39" s="323"/>
      <c r="D39" s="326"/>
      <c r="E39" s="320"/>
      <c r="F39" s="317"/>
      <c r="P39" s="49"/>
      <c r="Q39" s="52"/>
      <c r="R39" s="345"/>
      <c r="S39" s="334"/>
      <c r="T39" s="335"/>
    </row>
    <row r="40" spans="1:20" ht="79.5" customHeight="1" thickBot="1">
      <c r="A40" s="7" t="s">
        <v>35</v>
      </c>
      <c r="B40" s="4" t="s">
        <v>34</v>
      </c>
      <c r="C40" s="25">
        <f>D40*6</f>
        <v>159.46020000000001</v>
      </c>
      <c r="D40" s="25">
        <f>E40*E6</f>
        <v>26.576700000000002</v>
      </c>
      <c r="E40" s="103">
        <v>0.01</v>
      </c>
      <c r="F40" s="108"/>
      <c r="P40" s="48"/>
      <c r="Q40" s="42"/>
      <c r="R40" s="53"/>
      <c r="S40" s="53"/>
      <c r="T40" s="54"/>
    </row>
    <row r="41" spans="1:20" ht="50.25" customHeight="1" thickBot="1">
      <c r="A41" s="7" t="s">
        <v>36</v>
      </c>
      <c r="B41" s="4"/>
      <c r="C41" s="328">
        <f>D41*6</f>
        <v>318.92040000000003</v>
      </c>
      <c r="D41" s="329">
        <f>E41*E6</f>
        <v>53.153400000000005</v>
      </c>
      <c r="E41" s="318">
        <v>0.02</v>
      </c>
      <c r="F41" s="315"/>
      <c r="P41" s="48"/>
      <c r="Q41" s="42"/>
      <c r="R41" s="345"/>
      <c r="S41" s="334"/>
      <c r="T41" s="335"/>
    </row>
    <row r="42" spans="1:20" ht="65.25" customHeight="1" thickBot="1">
      <c r="A42" s="24" t="s">
        <v>37</v>
      </c>
      <c r="B42" s="4" t="s">
        <v>34</v>
      </c>
      <c r="C42" s="323"/>
      <c r="D42" s="326"/>
      <c r="E42" s="320"/>
      <c r="F42" s="317"/>
      <c r="P42" s="49"/>
      <c r="Q42" s="42"/>
      <c r="R42" s="345"/>
      <c r="S42" s="334"/>
      <c r="T42" s="335"/>
    </row>
    <row r="43" spans="1:20" ht="55.5" customHeight="1" thickBot="1">
      <c r="A43" s="7" t="s">
        <v>38</v>
      </c>
      <c r="B43" s="12"/>
      <c r="C43" s="321">
        <f>D43*6</f>
        <v>159.46020000000001</v>
      </c>
      <c r="D43" s="324">
        <f>E43*E6</f>
        <v>26.576700000000002</v>
      </c>
      <c r="E43" s="327">
        <v>0.01</v>
      </c>
      <c r="F43" s="315"/>
      <c r="P43" s="48"/>
      <c r="Q43" s="41"/>
      <c r="R43" s="345"/>
      <c r="S43" s="334"/>
      <c r="T43" s="335"/>
    </row>
    <row r="44" spans="1:20" ht="96.75" customHeight="1" thickBot="1">
      <c r="A44" s="24" t="s">
        <v>39</v>
      </c>
      <c r="B44" s="12" t="s">
        <v>7</v>
      </c>
      <c r="C44" s="323"/>
      <c r="D44" s="326"/>
      <c r="E44" s="320"/>
      <c r="F44" s="317"/>
      <c r="P44" s="49"/>
      <c r="Q44" s="41"/>
      <c r="R44" s="345"/>
      <c r="S44" s="334"/>
      <c r="T44" s="335"/>
    </row>
    <row r="45" spans="1:20" s="31" customFormat="1" ht="26.25" thickBot="1">
      <c r="A45" s="32" t="s">
        <v>40</v>
      </c>
      <c r="B45" s="28"/>
      <c r="C45" s="29">
        <f>C46+C49+C52+C57</f>
        <v>41619.112199999996</v>
      </c>
      <c r="D45" s="36">
        <f>E45*E6</f>
        <v>6936.5186999999996</v>
      </c>
      <c r="E45" s="102">
        <v>2.61</v>
      </c>
      <c r="F45" s="213">
        <f>C45</f>
        <v>41619.112199999996</v>
      </c>
      <c r="H45" s="97"/>
      <c r="P45" s="55"/>
      <c r="Q45" s="44"/>
      <c r="R45" s="45"/>
      <c r="S45" s="56"/>
      <c r="T45" s="46"/>
    </row>
    <row r="46" spans="1:20" ht="26.25" thickBot="1">
      <c r="A46" s="7" t="s">
        <v>41</v>
      </c>
      <c r="B46" s="6"/>
      <c r="C46" s="328">
        <f>D46*6</f>
        <v>4305.4254000000001</v>
      </c>
      <c r="D46" s="329">
        <f>E46*E6</f>
        <v>717.57090000000005</v>
      </c>
      <c r="E46" s="318">
        <v>0.27</v>
      </c>
      <c r="F46" s="315"/>
      <c r="P46" s="48"/>
      <c r="Q46" s="57"/>
      <c r="R46" s="345"/>
      <c r="S46" s="335"/>
      <c r="T46" s="335"/>
    </row>
    <row r="47" spans="1:20" ht="22.5" customHeight="1" thickBot="1">
      <c r="A47" s="24" t="s">
        <v>42</v>
      </c>
      <c r="B47" s="4" t="s">
        <v>7</v>
      </c>
      <c r="C47" s="322"/>
      <c r="D47" s="325"/>
      <c r="E47" s="319"/>
      <c r="F47" s="316"/>
      <c r="P47" s="49"/>
      <c r="Q47" s="58"/>
      <c r="R47" s="345"/>
      <c r="S47" s="335"/>
      <c r="T47" s="335"/>
    </row>
    <row r="48" spans="1:20" ht="62.25" customHeight="1" thickBot="1">
      <c r="A48" s="24" t="s">
        <v>43</v>
      </c>
      <c r="B48" s="4" t="s">
        <v>10</v>
      </c>
      <c r="C48" s="323"/>
      <c r="D48" s="326"/>
      <c r="E48" s="320"/>
      <c r="F48" s="317"/>
      <c r="P48" s="49"/>
      <c r="Q48" s="58"/>
      <c r="R48" s="345"/>
      <c r="S48" s="335"/>
      <c r="T48" s="335"/>
    </row>
    <row r="49" spans="1:20" ht="26.25" thickBot="1">
      <c r="A49" s="7" t="s">
        <v>44</v>
      </c>
      <c r="B49" s="6"/>
      <c r="C49" s="321">
        <f>D49*6</f>
        <v>19135.224000000002</v>
      </c>
      <c r="D49" s="324">
        <f>E49*E6</f>
        <v>3189.2040000000002</v>
      </c>
      <c r="E49" s="327">
        <v>1.2</v>
      </c>
      <c r="F49" s="315"/>
      <c r="P49" s="48"/>
      <c r="Q49" s="57"/>
      <c r="R49" s="345"/>
      <c r="S49" s="334"/>
      <c r="T49" s="335"/>
    </row>
    <row r="50" spans="1:20" ht="76.5" customHeight="1" thickBot="1">
      <c r="A50" s="24" t="s">
        <v>45</v>
      </c>
      <c r="B50" s="12" t="s">
        <v>46</v>
      </c>
      <c r="C50" s="322"/>
      <c r="D50" s="325"/>
      <c r="E50" s="319"/>
      <c r="F50" s="316"/>
      <c r="P50" s="49"/>
      <c r="Q50" s="41"/>
      <c r="R50" s="345"/>
      <c r="S50" s="334"/>
      <c r="T50" s="335"/>
    </row>
    <row r="51" spans="1:20" ht="57" customHeight="1" thickBot="1">
      <c r="A51" s="24" t="s">
        <v>47</v>
      </c>
      <c r="B51" s="4" t="s">
        <v>48</v>
      </c>
      <c r="C51" s="323"/>
      <c r="D51" s="326"/>
      <c r="E51" s="320"/>
      <c r="F51" s="317"/>
      <c r="P51" s="49"/>
      <c r="Q51" s="42"/>
      <c r="R51" s="345"/>
      <c r="S51" s="334"/>
      <c r="T51" s="335"/>
    </row>
    <row r="52" spans="1:20" ht="36.75" customHeight="1" thickBot="1">
      <c r="A52" s="7" t="s">
        <v>49</v>
      </c>
      <c r="B52" s="6"/>
      <c r="C52" s="324">
        <f>D52*6</f>
        <v>14191.9578</v>
      </c>
      <c r="D52" s="324">
        <f>E52*E6</f>
        <v>2365.3263000000002</v>
      </c>
      <c r="E52" s="327">
        <v>0.89</v>
      </c>
      <c r="F52" s="315"/>
      <c r="P52" s="48"/>
      <c r="Q52" s="57"/>
      <c r="R52" s="334"/>
      <c r="S52" s="334"/>
      <c r="T52" s="335"/>
    </row>
    <row r="53" spans="1:20" ht="35.25" customHeight="1" thickBot="1">
      <c r="A53" s="24" t="s">
        <v>50</v>
      </c>
      <c r="B53" s="12" t="s">
        <v>34</v>
      </c>
      <c r="C53" s="325"/>
      <c r="D53" s="325"/>
      <c r="E53" s="319"/>
      <c r="F53" s="316"/>
      <c r="P53" s="49"/>
      <c r="Q53" s="59"/>
      <c r="R53" s="334"/>
      <c r="S53" s="334"/>
      <c r="T53" s="335"/>
    </row>
    <row r="54" spans="1:20" ht="30" customHeight="1" thickBot="1">
      <c r="A54" s="13" t="s">
        <v>51</v>
      </c>
      <c r="B54" s="12" t="s">
        <v>34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30" customHeight="1" thickBot="1">
      <c r="A55" s="13" t="s">
        <v>52</v>
      </c>
      <c r="B55" s="12" t="s">
        <v>10</v>
      </c>
      <c r="C55" s="325"/>
      <c r="D55" s="325"/>
      <c r="E55" s="319"/>
      <c r="F55" s="316"/>
      <c r="P55" s="60"/>
      <c r="Q55" s="59"/>
      <c r="R55" s="334"/>
      <c r="S55" s="334"/>
      <c r="T55" s="335"/>
    </row>
    <row r="56" spans="1:20" ht="39" customHeight="1" thickBot="1">
      <c r="A56" s="24" t="s">
        <v>53</v>
      </c>
      <c r="B56" s="4" t="s">
        <v>34</v>
      </c>
      <c r="C56" s="326"/>
      <c r="D56" s="326"/>
      <c r="E56" s="320"/>
      <c r="F56" s="317"/>
      <c r="P56" s="49"/>
      <c r="Q56" s="58"/>
      <c r="R56" s="334"/>
      <c r="S56" s="334"/>
      <c r="T56" s="335"/>
    </row>
    <row r="57" spans="1:20" ht="39" customHeight="1" thickBot="1">
      <c r="A57" s="7" t="s">
        <v>54</v>
      </c>
      <c r="B57" s="6"/>
      <c r="C57" s="324">
        <f>D57*6</f>
        <v>3986.5050000000001</v>
      </c>
      <c r="D57" s="324">
        <f>E57*E6</f>
        <v>664.41750000000002</v>
      </c>
      <c r="E57" s="327">
        <v>0.25</v>
      </c>
      <c r="F57" s="315"/>
      <c r="P57" s="48"/>
      <c r="Q57" s="57"/>
      <c r="R57" s="334"/>
      <c r="S57" s="334"/>
      <c r="T57" s="335"/>
    </row>
    <row r="58" spans="1:20" ht="75.75" customHeight="1" thickBot="1">
      <c r="A58" s="24" t="s">
        <v>55</v>
      </c>
      <c r="B58" s="4" t="s">
        <v>31</v>
      </c>
      <c r="C58" s="325"/>
      <c r="D58" s="325"/>
      <c r="E58" s="319"/>
      <c r="F58" s="316"/>
      <c r="P58" s="49"/>
      <c r="Q58" s="42"/>
      <c r="R58" s="334"/>
      <c r="S58" s="334"/>
      <c r="T58" s="335"/>
    </row>
    <row r="59" spans="1:20" ht="26.25" thickBot="1">
      <c r="A59" s="24" t="s">
        <v>56</v>
      </c>
      <c r="B59" s="4" t="s">
        <v>7</v>
      </c>
      <c r="C59" s="326"/>
      <c r="D59" s="326"/>
      <c r="E59" s="320"/>
      <c r="F59" s="317"/>
      <c r="P59" s="49"/>
      <c r="Q59" s="42"/>
      <c r="R59" s="334"/>
      <c r="S59" s="334"/>
      <c r="T59" s="335"/>
    </row>
    <row r="60" spans="1:20" s="31" customFormat="1" ht="31.5" customHeight="1" thickBot="1">
      <c r="A60" s="32" t="s">
        <v>60</v>
      </c>
      <c r="B60" s="28"/>
      <c r="C60" s="34">
        <f>C61+C67+C74+C79+C82</f>
        <v>98068.022999999986</v>
      </c>
      <c r="D60" s="34">
        <f>E60*E6</f>
        <v>16344.670500000002</v>
      </c>
      <c r="E60" s="106">
        <v>6.15</v>
      </c>
      <c r="F60" s="188">
        <f>C60</f>
        <v>98068.022999999986</v>
      </c>
      <c r="G60" s="97"/>
      <c r="P60" s="55"/>
      <c r="Q60" s="44"/>
      <c r="R60" s="61"/>
      <c r="S60" s="61"/>
      <c r="T60" s="62"/>
    </row>
    <row r="61" spans="1:20" ht="37.5" customHeight="1" thickBot="1">
      <c r="A61" s="7" t="s">
        <v>61</v>
      </c>
      <c r="B61" s="12"/>
      <c r="C61" s="329">
        <f>D61*6</f>
        <v>28383.9156</v>
      </c>
      <c r="D61" s="329">
        <f>E61*E6</f>
        <v>4730.6526000000003</v>
      </c>
      <c r="E61" s="318">
        <v>1.78</v>
      </c>
      <c r="F61" s="315"/>
      <c r="P61" s="48"/>
      <c r="Q61" s="41"/>
      <c r="R61" s="334"/>
      <c r="S61" s="334"/>
      <c r="T61" s="335"/>
    </row>
    <row r="62" spans="1:20" ht="64.5" thickBot="1">
      <c r="A62" s="24" t="s">
        <v>62</v>
      </c>
      <c r="B62" s="4" t="s">
        <v>63</v>
      </c>
      <c r="C62" s="325"/>
      <c r="D62" s="325"/>
      <c r="E62" s="319"/>
      <c r="F62" s="316"/>
      <c r="P62" s="49"/>
      <c r="Q62" s="42"/>
      <c r="R62" s="334"/>
      <c r="S62" s="334"/>
      <c r="T62" s="335"/>
    </row>
    <row r="63" spans="1:20" ht="23.25" customHeight="1" thickBot="1">
      <c r="A63" s="173" t="s">
        <v>123</v>
      </c>
      <c r="B63" s="147" t="s">
        <v>124</v>
      </c>
      <c r="C63" s="325"/>
      <c r="D63" s="325"/>
      <c r="E63" s="319"/>
      <c r="F63" s="316"/>
      <c r="P63" s="172"/>
      <c r="Q63" s="42"/>
      <c r="R63" s="334"/>
      <c r="S63" s="334"/>
      <c r="T63" s="335"/>
    </row>
    <row r="64" spans="1:20" ht="46.5" customHeight="1">
      <c r="A64" s="346" t="s">
        <v>90</v>
      </c>
      <c r="B64" s="355" t="s">
        <v>7</v>
      </c>
      <c r="C64" s="325"/>
      <c r="D64" s="325"/>
      <c r="E64" s="319"/>
      <c r="F64" s="316"/>
      <c r="P64" s="49"/>
      <c r="Q64" s="41"/>
      <c r="R64" s="334"/>
      <c r="S64" s="334"/>
      <c r="T64" s="335"/>
    </row>
    <row r="65" spans="1:20" ht="3.75" hidden="1" customHeight="1" thickBot="1">
      <c r="A65" s="348"/>
      <c r="B65" s="356"/>
      <c r="C65" s="325"/>
      <c r="D65" s="325"/>
      <c r="E65" s="319"/>
      <c r="F65" s="316"/>
      <c r="P65" s="49"/>
      <c r="Q65" s="41"/>
      <c r="R65" s="334"/>
      <c r="S65" s="334"/>
      <c r="T65" s="335"/>
    </row>
    <row r="66" spans="1:20" ht="26.25" thickBot="1">
      <c r="A66" s="24" t="s">
        <v>65</v>
      </c>
      <c r="B66" s="12" t="s">
        <v>10</v>
      </c>
      <c r="C66" s="326"/>
      <c r="D66" s="326"/>
      <c r="E66" s="320"/>
      <c r="F66" s="317"/>
      <c r="P66" s="49"/>
      <c r="Q66" s="41"/>
      <c r="R66" s="334"/>
      <c r="S66" s="334"/>
      <c r="T66" s="335"/>
    </row>
    <row r="67" spans="1:20" ht="91.5" customHeight="1" thickBot="1">
      <c r="A67" s="7" t="s">
        <v>66</v>
      </c>
      <c r="B67" s="12"/>
      <c r="C67" s="324">
        <f>D67*6</f>
        <v>25035.251400000001</v>
      </c>
      <c r="D67" s="324">
        <f>E67*E6</f>
        <v>4172.5419000000002</v>
      </c>
      <c r="E67" s="327">
        <v>1.57</v>
      </c>
      <c r="F67" s="315"/>
      <c r="P67" s="48"/>
      <c r="Q67" s="41"/>
      <c r="R67" s="334"/>
      <c r="S67" s="334"/>
      <c r="T67" s="335"/>
    </row>
    <row r="68" spans="1:20" ht="31.5" customHeight="1" thickBot="1">
      <c r="A68" s="24" t="s">
        <v>67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36" customHeight="1" thickBot="1">
      <c r="A69" s="24" t="s">
        <v>68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36" customHeight="1" thickBot="1">
      <c r="A70" s="24" t="s">
        <v>69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38.25" customHeight="1">
      <c r="A71" s="346" t="s">
        <v>70</v>
      </c>
      <c r="B71" s="349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7.5" customHeight="1" thickBot="1">
      <c r="A72" s="348"/>
      <c r="B72" s="350"/>
      <c r="C72" s="325"/>
      <c r="D72" s="325"/>
      <c r="E72" s="319"/>
      <c r="F72" s="316"/>
      <c r="P72" s="49"/>
      <c r="Q72" s="42"/>
      <c r="R72" s="334"/>
      <c r="S72" s="334"/>
      <c r="T72" s="335"/>
    </row>
    <row r="73" spans="1:20" ht="24" customHeight="1" thickBot="1">
      <c r="A73" s="24" t="s">
        <v>71</v>
      </c>
      <c r="B73" s="4" t="s">
        <v>72</v>
      </c>
      <c r="C73" s="326"/>
      <c r="D73" s="326"/>
      <c r="E73" s="320"/>
      <c r="F73" s="317"/>
      <c r="P73" s="49"/>
      <c r="Q73" s="42"/>
      <c r="R73" s="334"/>
      <c r="S73" s="334"/>
      <c r="T73" s="335"/>
    </row>
    <row r="74" spans="1:20" ht="25.5" customHeight="1" thickBot="1">
      <c r="A74" s="7" t="s">
        <v>73</v>
      </c>
      <c r="B74" s="12"/>
      <c r="C74" s="324">
        <f>D74*6</f>
        <v>9408.1517999999996</v>
      </c>
      <c r="D74" s="324">
        <f>E74*E6</f>
        <v>1568.0253</v>
      </c>
      <c r="E74" s="327">
        <v>0.59</v>
      </c>
      <c r="F74" s="315"/>
      <c r="P74" s="48"/>
      <c r="Q74" s="41"/>
      <c r="R74" s="334"/>
      <c r="S74" s="334"/>
      <c r="T74" s="335"/>
    </row>
    <row r="75" spans="1:20" ht="22.5" customHeight="1" thickBot="1">
      <c r="A75" s="24" t="s">
        <v>74</v>
      </c>
      <c r="B75" s="12" t="s">
        <v>75</v>
      </c>
      <c r="C75" s="325"/>
      <c r="D75" s="325"/>
      <c r="E75" s="319"/>
      <c r="F75" s="316"/>
      <c r="P75" s="49"/>
      <c r="Q75" s="41"/>
      <c r="R75" s="334"/>
      <c r="S75" s="334"/>
      <c r="T75" s="335"/>
    </row>
    <row r="76" spans="1:20" ht="28.5" customHeight="1" thickBot="1">
      <c r="A76" s="24" t="s">
        <v>76</v>
      </c>
      <c r="B76" s="12" t="s">
        <v>10</v>
      </c>
      <c r="C76" s="325"/>
      <c r="D76" s="325"/>
      <c r="E76" s="319"/>
      <c r="F76" s="316"/>
      <c r="P76" s="49"/>
      <c r="Q76" s="41"/>
      <c r="R76" s="334"/>
      <c r="S76" s="334"/>
      <c r="T76" s="335"/>
    </row>
    <row r="77" spans="1:20" ht="35.25" customHeight="1" thickBot="1">
      <c r="A77" s="346" t="s">
        <v>77</v>
      </c>
      <c r="B77" s="14"/>
      <c r="C77" s="325"/>
      <c r="D77" s="325"/>
      <c r="E77" s="319"/>
      <c r="F77" s="316"/>
      <c r="P77" s="351"/>
      <c r="Q77" s="49"/>
      <c r="R77" s="334"/>
      <c r="S77" s="334"/>
      <c r="T77" s="335"/>
    </row>
    <row r="78" spans="1:20" ht="15.75" thickBot="1">
      <c r="A78" s="347"/>
      <c r="B78" s="12" t="s">
        <v>72</v>
      </c>
      <c r="C78" s="326"/>
      <c r="D78" s="326"/>
      <c r="E78" s="320"/>
      <c r="F78" s="317"/>
      <c r="P78" s="351"/>
      <c r="Q78" s="41"/>
      <c r="R78" s="334"/>
      <c r="S78" s="334"/>
      <c r="T78" s="335"/>
    </row>
    <row r="79" spans="1:20" ht="15.75" thickBot="1">
      <c r="A79" s="7" t="s">
        <v>78</v>
      </c>
      <c r="B79" s="6"/>
      <c r="C79" s="321">
        <f>E79*E6*6</f>
        <v>25513.631999999998</v>
      </c>
      <c r="D79" s="324">
        <f>E79*E6</f>
        <v>4252.2719999999999</v>
      </c>
      <c r="E79" s="327">
        <v>1.6</v>
      </c>
      <c r="F79" s="315"/>
      <c r="P79" s="48"/>
      <c r="Q79" s="57"/>
      <c r="R79" s="345"/>
      <c r="S79" s="334"/>
      <c r="T79" s="335"/>
    </row>
    <row r="80" spans="1:20" ht="15.75" thickBot="1">
      <c r="A80" s="24" t="s">
        <v>79</v>
      </c>
      <c r="B80" s="4" t="s">
        <v>80</v>
      </c>
      <c r="C80" s="322"/>
      <c r="D80" s="325"/>
      <c r="E80" s="319"/>
      <c r="F80" s="316"/>
      <c r="P80" s="49"/>
      <c r="Q80" s="42"/>
      <c r="R80" s="345"/>
      <c r="S80" s="334"/>
      <c r="T80" s="335"/>
    </row>
    <row r="81" spans="1:20" ht="81.75" customHeight="1" thickBot="1">
      <c r="A81" s="24" t="s">
        <v>81</v>
      </c>
      <c r="B81" s="4" t="s">
        <v>10</v>
      </c>
      <c r="C81" s="323"/>
      <c r="D81" s="326"/>
      <c r="E81" s="320"/>
      <c r="F81" s="317"/>
      <c r="G81" s="96"/>
      <c r="P81" s="49"/>
      <c r="Q81" s="42"/>
      <c r="R81" s="345"/>
      <c r="S81" s="334"/>
      <c r="T81" s="335"/>
    </row>
    <row r="82" spans="1:20" ht="68.25" customHeight="1" thickBot="1">
      <c r="A82" s="7" t="s">
        <v>82</v>
      </c>
      <c r="B82" s="4" t="s">
        <v>83</v>
      </c>
      <c r="C82" s="25">
        <f>E82*E6*6</f>
        <v>9727.0721999999987</v>
      </c>
      <c r="D82" s="25">
        <f>E82*E6</f>
        <v>1621.1786999999999</v>
      </c>
      <c r="E82" s="103">
        <v>0.61</v>
      </c>
      <c r="F82" s="108"/>
      <c r="K82" s="96"/>
      <c r="P82" s="48"/>
      <c r="Q82" s="42"/>
      <c r="R82" s="53"/>
      <c r="S82" s="53"/>
      <c r="T82" s="54"/>
    </row>
    <row r="83" spans="1:20" s="31" customFormat="1" ht="26.25" customHeight="1" thickBot="1">
      <c r="A83" s="27" t="s">
        <v>84</v>
      </c>
      <c r="B83" s="35"/>
      <c r="C83" s="34">
        <v>0</v>
      </c>
      <c r="D83" s="34">
        <v>0</v>
      </c>
      <c r="E83" s="106">
        <v>0</v>
      </c>
      <c r="F83" s="109"/>
      <c r="P83" s="43"/>
      <c r="Q83" s="63"/>
      <c r="R83" s="61"/>
      <c r="S83" s="61"/>
      <c r="T83" s="62"/>
    </row>
    <row r="84" spans="1:20" ht="32.25" customHeight="1" thickBot="1">
      <c r="A84" s="15" t="s">
        <v>85</v>
      </c>
      <c r="B84" s="12" t="s">
        <v>46</v>
      </c>
      <c r="C84" s="26">
        <v>0</v>
      </c>
      <c r="D84" s="26">
        <v>0</v>
      </c>
      <c r="E84" s="107">
        <v>0</v>
      </c>
      <c r="F84" s="108"/>
      <c r="P84" s="64"/>
      <c r="Q84" s="41"/>
      <c r="R84" s="65"/>
      <c r="S84" s="65"/>
      <c r="T84" s="66"/>
    </row>
    <row r="85" spans="1:20" ht="80.25" customHeight="1" thickBot="1">
      <c r="A85" s="27" t="s">
        <v>119</v>
      </c>
      <c r="B85" s="94"/>
      <c r="C85" s="34">
        <v>0</v>
      </c>
      <c r="D85" s="34">
        <v>0</v>
      </c>
      <c r="E85" s="106">
        <v>0</v>
      </c>
      <c r="F85" s="108"/>
      <c r="P85" s="64"/>
      <c r="Q85" s="41"/>
      <c r="R85" s="65"/>
      <c r="S85" s="65"/>
      <c r="T85" s="66"/>
    </row>
    <row r="86" spans="1:20" ht="80.25" customHeight="1" thickBot="1">
      <c r="A86" s="255" t="s">
        <v>126</v>
      </c>
      <c r="B86" s="94"/>
      <c r="C86" s="34">
        <v>5421.52</v>
      </c>
      <c r="D86" s="34"/>
      <c r="E86" s="106"/>
      <c r="F86" s="199">
        <v>5421.52</v>
      </c>
      <c r="P86" s="64"/>
      <c r="Q86" s="41"/>
      <c r="R86" s="65"/>
      <c r="S86" s="65"/>
      <c r="T86" s="66"/>
    </row>
    <row r="87" spans="1:20" ht="80.25" customHeight="1" thickBot="1">
      <c r="A87" s="255" t="s">
        <v>128</v>
      </c>
      <c r="B87" s="94"/>
      <c r="C87" s="34">
        <v>798.52</v>
      </c>
      <c r="D87" s="34"/>
      <c r="E87" s="106"/>
      <c r="F87" s="199">
        <v>798.52</v>
      </c>
      <c r="P87" s="64"/>
      <c r="Q87" s="41"/>
      <c r="R87" s="65"/>
      <c r="S87" s="65"/>
      <c r="T87" s="66"/>
    </row>
    <row r="88" spans="1:20" ht="21.75" customHeight="1" thickBot="1">
      <c r="A88" s="5" t="s">
        <v>86</v>
      </c>
      <c r="B88" s="16"/>
      <c r="C88" s="26">
        <f>C9+C45+C60+C86+C87</f>
        <v>177958.67539999995</v>
      </c>
      <c r="D88" s="26">
        <f>D83+D60+D45+D9</f>
        <v>28623.105900000002</v>
      </c>
      <c r="E88" s="107">
        <f>E60+E45+E9</f>
        <v>10.77</v>
      </c>
      <c r="F88" s="256">
        <f>F9+F45+F60+F86+F87</f>
        <v>177958.67539999995</v>
      </c>
      <c r="P88" s="67"/>
      <c r="Q88" s="68"/>
      <c r="R88" s="65"/>
      <c r="S88" s="65"/>
      <c r="T88" s="66"/>
    </row>
    <row r="89" spans="1:20" ht="16.5">
      <c r="A89" s="352" t="s">
        <v>132</v>
      </c>
      <c r="B89" s="353"/>
      <c r="C89" s="353"/>
      <c r="D89" s="354"/>
      <c r="E89" s="141"/>
      <c r="F89" s="162">
        <v>49109.19</v>
      </c>
    </row>
    <row r="90" spans="1:20" ht="16.5">
      <c r="A90" s="175" t="s">
        <v>133</v>
      </c>
      <c r="B90" s="176"/>
      <c r="C90" s="176"/>
      <c r="D90" s="176"/>
      <c r="E90" s="141"/>
      <c r="F90" s="285">
        <f>F88+F89-F91</f>
        <v>166665.26539999995</v>
      </c>
    </row>
    <row r="91" spans="1:20" ht="15.75">
      <c r="A91" s="139" t="s">
        <v>137</v>
      </c>
      <c r="B91" s="140"/>
      <c r="C91" s="140"/>
      <c r="D91" s="140"/>
      <c r="E91" s="142"/>
      <c r="F91" s="162">
        <v>60402.6</v>
      </c>
    </row>
    <row r="92" spans="1:20">
      <c r="C92" s="96"/>
    </row>
    <row r="95" spans="1:20">
      <c r="A95" s="136" t="s">
        <v>121</v>
      </c>
    </row>
    <row r="96" spans="1:20">
      <c r="A96" s="136"/>
    </row>
    <row r="97" spans="1:1">
      <c r="A97" s="136" t="s">
        <v>122</v>
      </c>
    </row>
  </sheetData>
  <mergeCells count="129">
    <mergeCell ref="A2:E2"/>
    <mergeCell ref="A89:D89"/>
    <mergeCell ref="F10:F14"/>
    <mergeCell ref="F15:F17"/>
    <mergeCell ref="F18:F20"/>
    <mergeCell ref="F21:F26"/>
    <mergeCell ref="F27:F30"/>
    <mergeCell ref="F31:F36"/>
    <mergeCell ref="F37:F39"/>
    <mergeCell ref="F41:F42"/>
    <mergeCell ref="F43:F44"/>
    <mergeCell ref="F46:F48"/>
    <mergeCell ref="F49:F51"/>
    <mergeCell ref="F52:F56"/>
    <mergeCell ref="F57:F59"/>
    <mergeCell ref="F61:F66"/>
    <mergeCell ref="F67:F73"/>
    <mergeCell ref="F74:F78"/>
    <mergeCell ref="F79:F81"/>
    <mergeCell ref="C67:C73"/>
    <mergeCell ref="D67:D73"/>
    <mergeCell ref="E67:E73"/>
    <mergeCell ref="A71:A72"/>
    <mergeCell ref="B71:B72"/>
    <mergeCell ref="S79:S81"/>
    <mergeCell ref="T79:T81"/>
    <mergeCell ref="A77:A78"/>
    <mergeCell ref="P77:P78"/>
    <mergeCell ref="C79:C81"/>
    <mergeCell ref="D79:D81"/>
    <mergeCell ref="E79:E81"/>
    <mergeCell ref="R79:R81"/>
    <mergeCell ref="C74:C78"/>
    <mergeCell ref="D74:D78"/>
    <mergeCell ref="E74:E78"/>
    <mergeCell ref="R74:R78"/>
    <mergeCell ref="S74:S78"/>
    <mergeCell ref="T74:T78"/>
    <mergeCell ref="R67:R73"/>
    <mergeCell ref="S67:S73"/>
    <mergeCell ref="T67:T73"/>
    <mergeCell ref="C61:C66"/>
    <mergeCell ref="D61:D66"/>
    <mergeCell ref="E61:E66"/>
    <mergeCell ref="R61:R66"/>
    <mergeCell ref="S61:S66"/>
    <mergeCell ref="T61:T66"/>
    <mergeCell ref="T52:T56"/>
    <mergeCell ref="C49:C51"/>
    <mergeCell ref="D49:D51"/>
    <mergeCell ref="E49:E51"/>
    <mergeCell ref="R49:R51"/>
    <mergeCell ref="S49:S51"/>
    <mergeCell ref="T49:T51"/>
    <mergeCell ref="C57:C59"/>
    <mergeCell ref="D57:D59"/>
    <mergeCell ref="E57:E59"/>
    <mergeCell ref="R57:R59"/>
    <mergeCell ref="S57:S59"/>
    <mergeCell ref="T57:T59"/>
    <mergeCell ref="T41:T42"/>
    <mergeCell ref="C37:C39"/>
    <mergeCell ref="D37:D39"/>
    <mergeCell ref="E37:E39"/>
    <mergeCell ref="R37:R39"/>
    <mergeCell ref="S37:S39"/>
    <mergeCell ref="T37:T39"/>
    <mergeCell ref="C46:C48"/>
    <mergeCell ref="D46:D48"/>
    <mergeCell ref="E46:E48"/>
    <mergeCell ref="R46:R48"/>
    <mergeCell ref="S46:S48"/>
    <mergeCell ref="T46:T48"/>
    <mergeCell ref="C43:C44"/>
    <mergeCell ref="D43:D44"/>
    <mergeCell ref="E43:E44"/>
    <mergeCell ref="R43:R44"/>
    <mergeCell ref="S43:S44"/>
    <mergeCell ref="T43:T44"/>
    <mergeCell ref="T21:T26"/>
    <mergeCell ref="C18:C20"/>
    <mergeCell ref="D18:D20"/>
    <mergeCell ref="E18:E20"/>
    <mergeCell ref="R18:R20"/>
    <mergeCell ref="S18:S20"/>
    <mergeCell ref="T18:T20"/>
    <mergeCell ref="C31:C36"/>
    <mergeCell ref="D31:D36"/>
    <mergeCell ref="E31:E36"/>
    <mergeCell ref="R31:R36"/>
    <mergeCell ref="S31:S36"/>
    <mergeCell ref="T31:T36"/>
    <mergeCell ref="C27:C30"/>
    <mergeCell ref="D27:D30"/>
    <mergeCell ref="E27:E30"/>
    <mergeCell ref="R27:R30"/>
    <mergeCell ref="S27:S30"/>
    <mergeCell ref="T27:T30"/>
    <mergeCell ref="T15:T17"/>
    <mergeCell ref="A3:E3"/>
    <mergeCell ref="P3:T3"/>
    <mergeCell ref="C10:C14"/>
    <mergeCell ref="D10:D14"/>
    <mergeCell ref="E10:E14"/>
    <mergeCell ref="R10:R14"/>
    <mergeCell ref="S10:S14"/>
    <mergeCell ref="T10:T14"/>
    <mergeCell ref="A64:A65"/>
    <mergeCell ref="B64:B65"/>
    <mergeCell ref="C15:C17"/>
    <mergeCell ref="D15:D17"/>
    <mergeCell ref="E15:E17"/>
    <mergeCell ref="R15:R17"/>
    <mergeCell ref="S15:S17"/>
    <mergeCell ref="C21:C26"/>
    <mergeCell ref="D21:D26"/>
    <mergeCell ref="E21:E26"/>
    <mergeCell ref="R21:R26"/>
    <mergeCell ref="S21:S26"/>
    <mergeCell ref="C41:C42"/>
    <mergeCell ref="D41:D42"/>
    <mergeCell ref="E41:E42"/>
    <mergeCell ref="R41:R42"/>
    <mergeCell ref="S41:S42"/>
    <mergeCell ref="C52:C56"/>
    <mergeCell ref="D52:D56"/>
    <mergeCell ref="E52:E56"/>
    <mergeCell ref="R52:R56"/>
    <mergeCell ref="S52:S56"/>
  </mergeCells>
  <pageMargins left="0.11811023622047245" right="0.11811023622047245" top="0.35433070866141736" bottom="0.31496062992125984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U95"/>
  <sheetViews>
    <sheetView topLeftCell="A82" workbookViewId="0">
      <selection sqref="A1:F95"/>
    </sheetView>
  </sheetViews>
  <sheetFormatPr defaultRowHeight="15"/>
  <cols>
    <col min="1" max="1" width="77.140625" style="1" customWidth="1"/>
    <col min="2" max="2" width="16" style="69" customWidth="1"/>
    <col min="3" max="3" width="10.5703125" style="1" customWidth="1"/>
    <col min="4" max="5" width="10.7109375" style="1" customWidth="1"/>
    <col min="6" max="6" width="15" style="1" customWidth="1"/>
    <col min="7" max="8" width="9.5703125" style="1" bestFit="1" customWidth="1"/>
    <col min="9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114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3325</v>
      </c>
      <c r="E5" s="23">
        <v>3325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17" t="s">
        <v>2</v>
      </c>
      <c r="F6" s="129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101">
        <v>5</v>
      </c>
      <c r="F7" s="211">
        <v>6</v>
      </c>
      <c r="P7" s="41"/>
      <c r="Q7" s="42"/>
      <c r="R7" s="42"/>
      <c r="S7" s="42"/>
      <c r="T7" s="42"/>
      <c r="U7" s="38"/>
    </row>
    <row r="8" spans="1:21" s="31" customFormat="1" ht="91.5" customHeight="1" thickBot="1">
      <c r="A8" s="27" t="s">
        <v>3</v>
      </c>
      <c r="B8" s="28"/>
      <c r="C8" s="29">
        <f>E8*E5*6</f>
        <v>40099.499999999993</v>
      </c>
      <c r="D8" s="29">
        <f>E8*E5</f>
        <v>6683.2499999999991</v>
      </c>
      <c r="E8" s="102">
        <f>E9+E14+E17+E20+E26+E30+E36+E39+E40+E42</f>
        <v>2.0099999999999998</v>
      </c>
      <c r="F8" s="280">
        <f>C8</f>
        <v>40099.499999999993</v>
      </c>
      <c r="G8" s="97"/>
      <c r="P8" s="43"/>
      <c r="Q8" s="44"/>
      <c r="R8" s="45"/>
      <c r="S8" s="45"/>
      <c r="T8" s="46"/>
      <c r="U8" s="47"/>
    </row>
    <row r="9" spans="1:21" ht="33.75" customHeight="1" thickBot="1">
      <c r="A9" s="7" t="s">
        <v>4</v>
      </c>
      <c r="B9" s="4"/>
      <c r="C9" s="336">
        <f>D9*6</f>
        <v>1197</v>
      </c>
      <c r="D9" s="339">
        <f>E9*E5</f>
        <v>199.5</v>
      </c>
      <c r="E9" s="342">
        <v>0.06</v>
      </c>
      <c r="F9" s="361"/>
      <c r="P9" s="48"/>
      <c r="Q9" s="42"/>
      <c r="R9" s="331"/>
      <c r="S9" s="332"/>
      <c r="T9" s="333"/>
    </row>
    <row r="10" spans="1:21" ht="30" customHeight="1" thickBot="1">
      <c r="A10" s="24" t="s">
        <v>5</v>
      </c>
      <c r="B10" s="4"/>
      <c r="C10" s="337"/>
      <c r="D10" s="340"/>
      <c r="E10" s="343"/>
      <c r="F10" s="362"/>
      <c r="P10" s="49"/>
      <c r="Q10" s="42"/>
      <c r="R10" s="331"/>
      <c r="S10" s="332"/>
      <c r="T10" s="333"/>
    </row>
    <row r="11" spans="1:21" ht="32.25" customHeight="1" thickBot="1">
      <c r="A11" s="24" t="s">
        <v>6</v>
      </c>
      <c r="B11" s="4" t="s">
        <v>7</v>
      </c>
      <c r="C11" s="337"/>
      <c r="D11" s="340"/>
      <c r="E11" s="343"/>
      <c r="F11" s="362"/>
      <c r="P11" s="49"/>
      <c r="Q11" s="42"/>
      <c r="R11" s="331"/>
      <c r="S11" s="332"/>
      <c r="T11" s="333"/>
    </row>
    <row r="12" spans="1:21" ht="41.25" customHeight="1" thickBot="1">
      <c r="A12" s="24" t="s">
        <v>8</v>
      </c>
      <c r="B12" s="4" t="s">
        <v>7</v>
      </c>
      <c r="C12" s="337"/>
      <c r="D12" s="340"/>
      <c r="E12" s="343"/>
      <c r="F12" s="362"/>
      <c r="P12" s="49"/>
      <c r="Q12" s="42"/>
      <c r="R12" s="331"/>
      <c r="S12" s="332"/>
      <c r="T12" s="333"/>
    </row>
    <row r="13" spans="1:21" ht="47.25" customHeight="1" thickBot="1">
      <c r="A13" s="24" t="s">
        <v>9</v>
      </c>
      <c r="B13" s="4" t="s">
        <v>10</v>
      </c>
      <c r="C13" s="338"/>
      <c r="D13" s="341"/>
      <c r="E13" s="344"/>
      <c r="F13" s="363"/>
      <c r="P13" s="49"/>
      <c r="Q13" s="42"/>
      <c r="R13" s="331"/>
      <c r="S13" s="332"/>
      <c r="T13" s="333"/>
    </row>
    <row r="14" spans="1:21" ht="35.25" customHeight="1" thickBot="1">
      <c r="A14" s="7" t="s">
        <v>11</v>
      </c>
      <c r="B14" s="4"/>
      <c r="C14" s="324">
        <f>D14*6</f>
        <v>1596</v>
      </c>
      <c r="D14" s="324">
        <f>E14*E5</f>
        <v>266</v>
      </c>
      <c r="E14" s="327">
        <v>0.08</v>
      </c>
      <c r="F14" s="361"/>
      <c r="P14" s="48"/>
      <c r="Q14" s="42"/>
      <c r="R14" s="334"/>
      <c r="S14" s="334"/>
      <c r="T14" s="335"/>
    </row>
    <row r="15" spans="1:21" ht="129" customHeight="1" thickBot="1">
      <c r="A15" s="24" t="s">
        <v>12</v>
      </c>
      <c r="B15" s="4" t="s">
        <v>7</v>
      </c>
      <c r="C15" s="325"/>
      <c r="D15" s="325"/>
      <c r="E15" s="319"/>
      <c r="F15" s="362"/>
      <c r="P15" s="49"/>
      <c r="Q15" s="42"/>
      <c r="R15" s="334"/>
      <c r="S15" s="334"/>
      <c r="T15" s="335"/>
    </row>
    <row r="16" spans="1:21" ht="56.25" customHeight="1" thickBot="1">
      <c r="A16" s="24" t="s">
        <v>13</v>
      </c>
      <c r="B16" s="4" t="s">
        <v>10</v>
      </c>
      <c r="C16" s="326"/>
      <c r="D16" s="326"/>
      <c r="E16" s="320"/>
      <c r="F16" s="363"/>
      <c r="P16" s="49"/>
      <c r="Q16" s="42"/>
      <c r="R16" s="334"/>
      <c r="S16" s="334"/>
      <c r="T16" s="335"/>
    </row>
    <row r="17" spans="1:20" ht="42" customHeight="1" thickBot="1">
      <c r="A17" s="7" t="s">
        <v>14</v>
      </c>
      <c r="B17" s="4"/>
      <c r="C17" s="321">
        <f>D17*6</f>
        <v>399</v>
      </c>
      <c r="D17" s="324">
        <f>E17*E5</f>
        <v>66.5</v>
      </c>
      <c r="E17" s="327">
        <v>0.02</v>
      </c>
      <c r="F17" s="361"/>
      <c r="P17" s="48"/>
      <c r="Q17" s="42"/>
      <c r="R17" s="345"/>
      <c r="S17" s="334"/>
      <c r="T17" s="335"/>
    </row>
    <row r="18" spans="1:20" ht="111.75" customHeight="1" thickBot="1">
      <c r="A18" s="24" t="s">
        <v>15</v>
      </c>
      <c r="B18" s="9" t="s">
        <v>7</v>
      </c>
      <c r="C18" s="322"/>
      <c r="D18" s="325"/>
      <c r="E18" s="319"/>
      <c r="F18" s="362"/>
      <c r="P18" s="49"/>
      <c r="Q18" s="50"/>
      <c r="R18" s="345"/>
      <c r="S18" s="334"/>
      <c r="T18" s="335"/>
    </row>
    <row r="19" spans="1:20" ht="43.5" customHeight="1" thickBot="1">
      <c r="A19" s="24" t="s">
        <v>16</v>
      </c>
      <c r="B19" s="9" t="s">
        <v>10</v>
      </c>
      <c r="C19" s="323"/>
      <c r="D19" s="326"/>
      <c r="E19" s="320"/>
      <c r="F19" s="363"/>
      <c r="P19" s="49"/>
      <c r="Q19" s="50"/>
      <c r="R19" s="345"/>
      <c r="S19" s="334"/>
      <c r="T19" s="335"/>
    </row>
    <row r="20" spans="1:20" ht="30.75" customHeight="1" thickBot="1">
      <c r="A20" s="7" t="s">
        <v>17</v>
      </c>
      <c r="B20" s="4"/>
      <c r="C20" s="324">
        <f>D20*6</f>
        <v>28129.5</v>
      </c>
      <c r="D20" s="324">
        <f>E20*E5</f>
        <v>4688.25</v>
      </c>
      <c r="E20" s="327">
        <v>1.41</v>
      </c>
      <c r="F20" s="361"/>
      <c r="P20" s="48"/>
      <c r="Q20" s="42"/>
      <c r="R20" s="334"/>
      <c r="S20" s="334"/>
      <c r="T20" s="335"/>
    </row>
    <row r="21" spans="1:20" ht="27.75" customHeight="1" thickBot="1">
      <c r="A21" s="10" t="s">
        <v>18</v>
      </c>
      <c r="B21" s="9" t="s">
        <v>7</v>
      </c>
      <c r="C21" s="325"/>
      <c r="D21" s="325"/>
      <c r="E21" s="319"/>
      <c r="F21" s="362"/>
      <c r="P21" s="51"/>
      <c r="Q21" s="50"/>
      <c r="R21" s="334"/>
      <c r="S21" s="334"/>
      <c r="T21" s="335"/>
    </row>
    <row r="22" spans="1:20" ht="72" customHeight="1" thickBot="1">
      <c r="A22" s="37" t="s">
        <v>19</v>
      </c>
      <c r="B22" s="9" t="s">
        <v>7</v>
      </c>
      <c r="C22" s="325"/>
      <c r="D22" s="325"/>
      <c r="E22" s="319"/>
      <c r="F22" s="362"/>
      <c r="P22" s="51"/>
      <c r="Q22" s="50"/>
      <c r="R22" s="334"/>
      <c r="S22" s="334"/>
      <c r="T22" s="335"/>
    </row>
    <row r="23" spans="1:20" ht="30" customHeight="1" thickBot="1">
      <c r="A23" s="10" t="s">
        <v>20</v>
      </c>
      <c r="B23" s="9" t="s">
        <v>7</v>
      </c>
      <c r="C23" s="325"/>
      <c r="D23" s="325"/>
      <c r="E23" s="319"/>
      <c r="F23" s="362"/>
      <c r="P23" s="51"/>
      <c r="Q23" s="50"/>
      <c r="R23" s="334"/>
      <c r="S23" s="334"/>
      <c r="T23" s="335"/>
    </row>
    <row r="24" spans="1:20" ht="36" customHeight="1" thickBot="1">
      <c r="A24" s="10" t="s">
        <v>21</v>
      </c>
      <c r="B24" s="9" t="s">
        <v>10</v>
      </c>
      <c r="C24" s="325"/>
      <c r="D24" s="325"/>
      <c r="E24" s="319"/>
      <c r="F24" s="362"/>
      <c r="P24" s="51"/>
      <c r="Q24" s="50"/>
      <c r="R24" s="334"/>
      <c r="S24" s="334"/>
      <c r="T24" s="335"/>
    </row>
    <row r="25" spans="1:20" ht="52.5" customHeight="1" thickBot="1">
      <c r="A25" s="10" t="s">
        <v>22</v>
      </c>
      <c r="B25" s="9" t="s">
        <v>10</v>
      </c>
      <c r="C25" s="326"/>
      <c r="D25" s="326"/>
      <c r="E25" s="320"/>
      <c r="F25" s="363"/>
      <c r="P25" s="51"/>
      <c r="Q25" s="50"/>
      <c r="R25" s="334"/>
      <c r="S25" s="334"/>
      <c r="T25" s="335"/>
    </row>
    <row r="26" spans="1:20" ht="37.5" customHeight="1" thickBot="1">
      <c r="A26" s="7" t="s">
        <v>23</v>
      </c>
      <c r="B26" s="4"/>
      <c r="C26" s="324">
        <f>D26*6</f>
        <v>1596</v>
      </c>
      <c r="D26" s="324">
        <f>E26*E5</f>
        <v>266</v>
      </c>
      <c r="E26" s="327">
        <v>0.08</v>
      </c>
      <c r="F26" s="361"/>
      <c r="P26" s="48"/>
      <c r="Q26" s="42"/>
      <c r="R26" s="334"/>
      <c r="S26" s="334"/>
      <c r="T26" s="335"/>
    </row>
    <row r="27" spans="1:20" ht="35.25" customHeight="1" thickBot="1">
      <c r="A27" s="10" t="s">
        <v>24</v>
      </c>
      <c r="B27" s="9" t="s">
        <v>7</v>
      </c>
      <c r="C27" s="325"/>
      <c r="D27" s="325"/>
      <c r="E27" s="319"/>
      <c r="F27" s="362"/>
      <c r="P27" s="51"/>
      <c r="Q27" s="50"/>
      <c r="R27" s="334"/>
      <c r="S27" s="334"/>
      <c r="T27" s="335"/>
    </row>
    <row r="28" spans="1:20" ht="54.75" customHeight="1" thickBot="1">
      <c r="A28" s="10" t="s">
        <v>25</v>
      </c>
      <c r="B28" s="9" t="s">
        <v>7</v>
      </c>
      <c r="C28" s="325"/>
      <c r="D28" s="325"/>
      <c r="E28" s="319"/>
      <c r="F28" s="362"/>
      <c r="P28" s="51"/>
      <c r="Q28" s="50"/>
      <c r="R28" s="334"/>
      <c r="S28" s="334"/>
      <c r="T28" s="335"/>
    </row>
    <row r="29" spans="1:20" ht="46.5" customHeight="1" thickBot="1">
      <c r="A29" s="10" t="s">
        <v>16</v>
      </c>
      <c r="B29" s="9" t="s">
        <v>10</v>
      </c>
      <c r="C29" s="326"/>
      <c r="D29" s="326"/>
      <c r="E29" s="320"/>
      <c r="F29" s="363"/>
      <c r="P29" s="51"/>
      <c r="Q29" s="50"/>
      <c r="R29" s="334"/>
      <c r="S29" s="334"/>
      <c r="T29" s="335"/>
    </row>
    <row r="30" spans="1:20" ht="39.75" customHeight="1" thickBot="1">
      <c r="A30" s="7" t="s">
        <v>26</v>
      </c>
      <c r="B30" s="4"/>
      <c r="C30" s="321">
        <f>D30*6</f>
        <v>5985</v>
      </c>
      <c r="D30" s="324">
        <f>E30*E5</f>
        <v>997.5</v>
      </c>
      <c r="E30" s="327">
        <v>0.3</v>
      </c>
      <c r="F30" s="361"/>
      <c r="P30" s="48"/>
      <c r="Q30" s="42"/>
      <c r="R30" s="345"/>
      <c r="S30" s="334"/>
      <c r="T30" s="335"/>
    </row>
    <row r="31" spans="1:20" ht="42.75" customHeight="1" thickBot="1">
      <c r="A31" s="24" t="s">
        <v>27</v>
      </c>
      <c r="B31" s="9" t="s">
        <v>7</v>
      </c>
      <c r="C31" s="322"/>
      <c r="D31" s="325"/>
      <c r="E31" s="319"/>
      <c r="F31" s="362"/>
      <c r="P31" s="49"/>
      <c r="Q31" s="52"/>
      <c r="R31" s="345"/>
      <c r="S31" s="334"/>
      <c r="T31" s="335"/>
    </row>
    <row r="32" spans="1:20" ht="45" customHeight="1" thickBot="1">
      <c r="A32" s="24" t="s">
        <v>28</v>
      </c>
      <c r="B32" s="9" t="s">
        <v>7</v>
      </c>
      <c r="C32" s="322"/>
      <c r="D32" s="325"/>
      <c r="E32" s="319"/>
      <c r="F32" s="362"/>
      <c r="P32" s="49"/>
      <c r="Q32" s="52"/>
      <c r="R32" s="345"/>
      <c r="S32" s="334"/>
      <c r="T32" s="335"/>
    </row>
    <row r="33" spans="1:20" ht="46.5" customHeight="1" thickBot="1">
      <c r="A33" s="24" t="s">
        <v>29</v>
      </c>
      <c r="B33" s="9" t="s">
        <v>7</v>
      </c>
      <c r="C33" s="322"/>
      <c r="D33" s="325"/>
      <c r="E33" s="319"/>
      <c r="F33" s="362"/>
      <c r="P33" s="49"/>
      <c r="Q33" s="52"/>
      <c r="R33" s="345"/>
      <c r="S33" s="334"/>
      <c r="T33" s="335"/>
    </row>
    <row r="34" spans="1:20" ht="42.75" customHeight="1" thickBot="1">
      <c r="A34" s="24" t="s">
        <v>30</v>
      </c>
      <c r="B34" s="9" t="s">
        <v>7</v>
      </c>
      <c r="C34" s="322"/>
      <c r="D34" s="325"/>
      <c r="E34" s="319"/>
      <c r="F34" s="362"/>
      <c r="P34" s="49"/>
      <c r="Q34" s="52"/>
      <c r="R34" s="345"/>
      <c r="S34" s="334"/>
      <c r="T34" s="335"/>
    </row>
    <row r="35" spans="1:20" ht="45" customHeight="1" thickBot="1">
      <c r="A35" s="24" t="s">
        <v>16</v>
      </c>
      <c r="B35" s="4" t="s">
        <v>10</v>
      </c>
      <c r="C35" s="323"/>
      <c r="D35" s="326"/>
      <c r="E35" s="320"/>
      <c r="F35" s="363"/>
      <c r="P35" s="49"/>
      <c r="Q35" s="52"/>
      <c r="R35" s="345"/>
      <c r="S35" s="334"/>
      <c r="T35" s="335"/>
    </row>
    <row r="36" spans="1:20" ht="45" customHeight="1" thickBot="1">
      <c r="A36" s="7" t="s">
        <v>32</v>
      </c>
      <c r="B36" s="4"/>
      <c r="C36" s="321">
        <f>D36*6</f>
        <v>399</v>
      </c>
      <c r="D36" s="324">
        <f>E36*E5</f>
        <v>66.5</v>
      </c>
      <c r="E36" s="327">
        <v>0.02</v>
      </c>
      <c r="F36" s="361"/>
      <c r="P36" s="48"/>
      <c r="Q36" s="42"/>
      <c r="R36" s="345"/>
      <c r="S36" s="334"/>
      <c r="T36" s="335"/>
    </row>
    <row r="37" spans="1:20" ht="68.25" customHeight="1" thickBot="1">
      <c r="A37" s="24" t="s">
        <v>33</v>
      </c>
      <c r="B37" s="9" t="s">
        <v>34</v>
      </c>
      <c r="C37" s="322"/>
      <c r="D37" s="325"/>
      <c r="E37" s="319"/>
      <c r="F37" s="362"/>
      <c r="P37" s="49"/>
      <c r="Q37" s="52"/>
      <c r="R37" s="345"/>
      <c r="S37" s="334"/>
      <c r="T37" s="335"/>
    </row>
    <row r="38" spans="1:20" ht="43.5" customHeight="1" thickBot="1">
      <c r="A38" s="24" t="s">
        <v>16</v>
      </c>
      <c r="B38" s="4" t="s">
        <v>10</v>
      </c>
      <c r="C38" s="323"/>
      <c r="D38" s="326"/>
      <c r="E38" s="320"/>
      <c r="F38" s="363"/>
      <c r="P38" s="49"/>
      <c r="Q38" s="52"/>
      <c r="R38" s="345"/>
      <c r="S38" s="334"/>
      <c r="T38" s="335"/>
    </row>
    <row r="39" spans="1:20" ht="69.75" customHeight="1" thickBot="1">
      <c r="A39" s="7" t="s">
        <v>35</v>
      </c>
      <c r="B39" s="4" t="s">
        <v>34</v>
      </c>
      <c r="C39" s="25">
        <f>D39*6</f>
        <v>199.5</v>
      </c>
      <c r="D39" s="25">
        <f>E39*E5</f>
        <v>33.25</v>
      </c>
      <c r="E39" s="103">
        <v>0.01</v>
      </c>
      <c r="F39" s="132"/>
      <c r="P39" s="48"/>
      <c r="Q39" s="42"/>
      <c r="R39" s="53"/>
      <c r="S39" s="53"/>
      <c r="T39" s="54"/>
    </row>
    <row r="40" spans="1:20" ht="45" customHeight="1" thickBot="1">
      <c r="A40" s="7" t="s">
        <v>36</v>
      </c>
      <c r="B40" s="4"/>
      <c r="C40" s="328">
        <f>D40*6</f>
        <v>399</v>
      </c>
      <c r="D40" s="329">
        <f>E40*E5</f>
        <v>66.5</v>
      </c>
      <c r="E40" s="318">
        <v>0.02</v>
      </c>
      <c r="F40" s="361"/>
      <c r="P40" s="48"/>
      <c r="Q40" s="42"/>
      <c r="R40" s="345"/>
      <c r="S40" s="334"/>
      <c r="T40" s="335"/>
    </row>
    <row r="41" spans="1:20" ht="55.5" customHeight="1" thickBot="1">
      <c r="A41" s="24" t="s">
        <v>37</v>
      </c>
      <c r="B41" s="4" t="s">
        <v>34</v>
      </c>
      <c r="C41" s="323"/>
      <c r="D41" s="326"/>
      <c r="E41" s="320"/>
      <c r="F41" s="363"/>
      <c r="P41" s="49"/>
      <c r="Q41" s="42"/>
      <c r="R41" s="345"/>
      <c r="S41" s="334"/>
      <c r="T41" s="335"/>
    </row>
    <row r="42" spans="1:20" ht="50.25" customHeight="1" thickBot="1">
      <c r="A42" s="7" t="s">
        <v>38</v>
      </c>
      <c r="B42" s="12"/>
      <c r="C42" s="321">
        <f>E42*E5*6</f>
        <v>199.5</v>
      </c>
      <c r="D42" s="324">
        <f>E42*E5</f>
        <v>33.25</v>
      </c>
      <c r="E42" s="327">
        <v>0.01</v>
      </c>
      <c r="F42" s="361"/>
      <c r="P42" s="48"/>
      <c r="Q42" s="41"/>
      <c r="R42" s="345"/>
      <c r="S42" s="334"/>
      <c r="T42" s="335"/>
    </row>
    <row r="43" spans="1:20" ht="92.25" customHeight="1" thickBot="1">
      <c r="A43" s="24" t="s">
        <v>39</v>
      </c>
      <c r="B43" s="12" t="s">
        <v>7</v>
      </c>
      <c r="C43" s="323"/>
      <c r="D43" s="326"/>
      <c r="E43" s="320"/>
      <c r="F43" s="363"/>
      <c r="P43" s="49"/>
      <c r="Q43" s="41"/>
      <c r="R43" s="345"/>
      <c r="S43" s="334"/>
      <c r="T43" s="335"/>
    </row>
    <row r="44" spans="1:20" s="31" customFormat="1" ht="39.75" customHeight="1" thickBot="1">
      <c r="A44" s="32" t="s">
        <v>40</v>
      </c>
      <c r="B44" s="28"/>
      <c r="C44" s="29">
        <f>C45+C48+C51+C56+C59</f>
        <v>77007</v>
      </c>
      <c r="D44" s="36">
        <f>E44*E5</f>
        <v>12834.5</v>
      </c>
      <c r="E44" s="102">
        <f>E45+E48+E51+E56+E59</f>
        <v>3.86</v>
      </c>
      <c r="F44" s="280">
        <f>C44</f>
        <v>77007</v>
      </c>
      <c r="G44" s="97"/>
      <c r="P44" s="55"/>
      <c r="Q44" s="44"/>
      <c r="R44" s="45"/>
      <c r="S44" s="56"/>
      <c r="T44" s="46"/>
    </row>
    <row r="45" spans="1:20" ht="39" customHeight="1" thickBot="1">
      <c r="A45" s="7" t="s">
        <v>41</v>
      </c>
      <c r="B45" s="6"/>
      <c r="C45" s="328">
        <f>D45*6</f>
        <v>5386.5000000000009</v>
      </c>
      <c r="D45" s="358">
        <f>E45*E5</f>
        <v>897.75000000000011</v>
      </c>
      <c r="E45" s="318">
        <v>0.27</v>
      </c>
      <c r="F45" s="361"/>
      <c r="P45" s="48"/>
      <c r="Q45" s="57"/>
      <c r="R45" s="345"/>
      <c r="S45" s="335"/>
      <c r="T45" s="335"/>
    </row>
    <row r="46" spans="1:20" ht="30.75" customHeight="1" thickBot="1">
      <c r="A46" s="24" t="s">
        <v>42</v>
      </c>
      <c r="B46" s="4" t="s">
        <v>7</v>
      </c>
      <c r="C46" s="322"/>
      <c r="D46" s="359"/>
      <c r="E46" s="319"/>
      <c r="F46" s="362"/>
      <c r="P46" s="49"/>
      <c r="Q46" s="58"/>
      <c r="R46" s="345"/>
      <c r="S46" s="335"/>
      <c r="T46" s="335"/>
    </row>
    <row r="47" spans="1:20" ht="58.5" customHeight="1" thickBot="1">
      <c r="A47" s="24" t="s">
        <v>43</v>
      </c>
      <c r="B47" s="4" t="s">
        <v>10</v>
      </c>
      <c r="C47" s="323"/>
      <c r="D47" s="360"/>
      <c r="E47" s="320"/>
      <c r="F47" s="363"/>
      <c r="P47" s="49"/>
      <c r="Q47" s="58"/>
      <c r="R47" s="345"/>
      <c r="S47" s="335"/>
      <c r="T47" s="335"/>
    </row>
    <row r="48" spans="1:20" ht="33.75" customHeight="1" thickBot="1">
      <c r="A48" s="7" t="s">
        <v>44</v>
      </c>
      <c r="B48" s="6"/>
      <c r="C48" s="321">
        <f>D48*6</f>
        <v>23940</v>
      </c>
      <c r="D48" s="324">
        <f>E48*E5</f>
        <v>3990</v>
      </c>
      <c r="E48" s="327">
        <v>1.2</v>
      </c>
      <c r="F48" s="361"/>
      <c r="P48" s="48"/>
      <c r="Q48" s="57"/>
      <c r="R48" s="345"/>
      <c r="S48" s="334"/>
      <c r="T48" s="335"/>
    </row>
    <row r="49" spans="1:20" ht="58.5" customHeight="1" thickBot="1">
      <c r="A49" s="24" t="s">
        <v>45</v>
      </c>
      <c r="B49" s="12" t="s">
        <v>46</v>
      </c>
      <c r="C49" s="322"/>
      <c r="D49" s="325"/>
      <c r="E49" s="319"/>
      <c r="F49" s="362"/>
      <c r="P49" s="49"/>
      <c r="Q49" s="41"/>
      <c r="R49" s="345"/>
      <c r="S49" s="334"/>
      <c r="T49" s="335"/>
    </row>
    <row r="50" spans="1:20" ht="56.25" customHeight="1" thickBot="1">
      <c r="A50" s="24" t="s">
        <v>47</v>
      </c>
      <c r="B50" s="4" t="s">
        <v>48</v>
      </c>
      <c r="C50" s="323"/>
      <c r="D50" s="326"/>
      <c r="E50" s="320"/>
      <c r="F50" s="363"/>
      <c r="P50" s="49"/>
      <c r="Q50" s="42"/>
      <c r="R50" s="345"/>
      <c r="S50" s="334"/>
      <c r="T50" s="335"/>
    </row>
    <row r="51" spans="1:20" ht="36.75" customHeight="1" thickBot="1">
      <c r="A51" s="7" t="s">
        <v>49</v>
      </c>
      <c r="B51" s="6"/>
      <c r="C51" s="324">
        <f>D51*6</f>
        <v>17755.5</v>
      </c>
      <c r="D51" s="324">
        <f>E51*E5</f>
        <v>2959.25</v>
      </c>
      <c r="E51" s="327">
        <v>0.89</v>
      </c>
      <c r="F51" s="361"/>
      <c r="P51" s="48"/>
      <c r="Q51" s="57"/>
      <c r="R51" s="334"/>
      <c r="S51" s="334"/>
      <c r="T51" s="335"/>
    </row>
    <row r="52" spans="1:20" ht="33.75" customHeight="1" thickBot="1">
      <c r="A52" s="24" t="s">
        <v>50</v>
      </c>
      <c r="B52" s="12" t="s">
        <v>34</v>
      </c>
      <c r="C52" s="325"/>
      <c r="D52" s="325"/>
      <c r="E52" s="319"/>
      <c r="F52" s="362"/>
      <c r="P52" s="49"/>
      <c r="Q52" s="59"/>
      <c r="R52" s="334"/>
      <c r="S52" s="334"/>
      <c r="T52" s="335"/>
    </row>
    <row r="53" spans="1:20" ht="25.5" customHeight="1" thickBot="1">
      <c r="A53" s="13" t="s">
        <v>51</v>
      </c>
      <c r="B53" s="12" t="s">
        <v>34</v>
      </c>
      <c r="C53" s="325"/>
      <c r="D53" s="325"/>
      <c r="E53" s="319"/>
      <c r="F53" s="362"/>
      <c r="P53" s="60"/>
      <c r="Q53" s="59"/>
      <c r="R53" s="334"/>
      <c r="S53" s="334"/>
      <c r="T53" s="335"/>
    </row>
    <row r="54" spans="1:20" ht="24" customHeight="1" thickBot="1">
      <c r="A54" s="13" t="s">
        <v>52</v>
      </c>
      <c r="B54" s="12" t="s">
        <v>10</v>
      </c>
      <c r="C54" s="325"/>
      <c r="D54" s="325"/>
      <c r="E54" s="319"/>
      <c r="F54" s="362"/>
      <c r="P54" s="60"/>
      <c r="Q54" s="59"/>
      <c r="R54" s="334"/>
      <c r="S54" s="334"/>
      <c r="T54" s="335"/>
    </row>
    <row r="55" spans="1:20" ht="36.75" customHeight="1" thickBot="1">
      <c r="A55" s="24" t="s">
        <v>53</v>
      </c>
      <c r="B55" s="4" t="s">
        <v>34</v>
      </c>
      <c r="C55" s="326"/>
      <c r="D55" s="326"/>
      <c r="E55" s="320"/>
      <c r="F55" s="363"/>
      <c r="P55" s="49"/>
      <c r="Q55" s="58"/>
      <c r="R55" s="334"/>
      <c r="S55" s="334"/>
      <c r="T55" s="335"/>
    </row>
    <row r="56" spans="1:20" ht="38.25" customHeight="1" thickBot="1">
      <c r="A56" s="7" t="s">
        <v>54</v>
      </c>
      <c r="B56" s="6"/>
      <c r="C56" s="324">
        <f>D56*6</f>
        <v>4987.5</v>
      </c>
      <c r="D56" s="324">
        <f>E56*E5</f>
        <v>831.25</v>
      </c>
      <c r="E56" s="327">
        <v>0.25</v>
      </c>
      <c r="F56" s="361"/>
      <c r="P56" s="48"/>
      <c r="Q56" s="57"/>
      <c r="R56" s="334"/>
      <c r="S56" s="334"/>
      <c r="T56" s="335"/>
    </row>
    <row r="57" spans="1:20" ht="57" customHeight="1" thickBot="1">
      <c r="A57" s="24" t="s">
        <v>55</v>
      </c>
      <c r="B57" s="4" t="s">
        <v>31</v>
      </c>
      <c r="C57" s="325"/>
      <c r="D57" s="325"/>
      <c r="E57" s="319"/>
      <c r="F57" s="362"/>
      <c r="P57" s="49"/>
      <c r="Q57" s="42"/>
      <c r="R57" s="334"/>
      <c r="S57" s="334"/>
      <c r="T57" s="335"/>
    </row>
    <row r="58" spans="1:20" ht="39" thickBot="1">
      <c r="A58" s="24" t="s">
        <v>56</v>
      </c>
      <c r="B58" s="4" t="s">
        <v>7</v>
      </c>
      <c r="C58" s="325"/>
      <c r="D58" s="325"/>
      <c r="E58" s="319"/>
      <c r="F58" s="363"/>
      <c r="P58" s="49"/>
      <c r="Q58" s="42"/>
      <c r="R58" s="334"/>
      <c r="S58" s="334"/>
      <c r="T58" s="335"/>
    </row>
    <row r="59" spans="1:20" ht="42" customHeight="1" thickBot="1">
      <c r="A59" s="7" t="s">
        <v>118</v>
      </c>
      <c r="B59" s="89" t="s">
        <v>83</v>
      </c>
      <c r="C59" s="253">
        <f>E59*D5*6</f>
        <v>24937.5</v>
      </c>
      <c r="D59" s="253">
        <f>E59*E5</f>
        <v>4156.25</v>
      </c>
      <c r="E59" s="254">
        <v>1.25</v>
      </c>
      <c r="F59" s="143"/>
      <c r="P59" s="48"/>
      <c r="Q59" s="57"/>
      <c r="R59" s="251"/>
      <c r="S59" s="251"/>
      <c r="T59" s="252"/>
    </row>
    <row r="60" spans="1:20" s="31" customFormat="1" ht="38.25" customHeight="1" thickBot="1">
      <c r="A60" s="32" t="s">
        <v>60</v>
      </c>
      <c r="B60" s="90"/>
      <c r="C60" s="92">
        <f>E60*E5*6</f>
        <v>122692.5</v>
      </c>
      <c r="D60" s="92">
        <f>E60*E5</f>
        <v>20448.75</v>
      </c>
      <c r="E60" s="105">
        <f>E61+E67+E73+E78+E81</f>
        <v>6.15</v>
      </c>
      <c r="F60" s="272">
        <f>C60</f>
        <v>122692.5</v>
      </c>
      <c r="G60" s="97"/>
      <c r="H60" s="97"/>
      <c r="P60" s="55"/>
      <c r="Q60" s="44"/>
      <c r="R60" s="61"/>
      <c r="S60" s="61"/>
      <c r="T60" s="62"/>
    </row>
    <row r="61" spans="1:20" ht="37.5" customHeight="1" thickBot="1">
      <c r="A61" s="7" t="s">
        <v>61</v>
      </c>
      <c r="B61" s="12"/>
      <c r="C61" s="325">
        <f>D61*6</f>
        <v>35511</v>
      </c>
      <c r="D61" s="325">
        <f>E61*E5</f>
        <v>5918.5</v>
      </c>
      <c r="E61" s="319">
        <v>1.78</v>
      </c>
      <c r="F61" s="361"/>
      <c r="P61" s="48"/>
      <c r="Q61" s="41"/>
      <c r="R61" s="334"/>
      <c r="S61" s="334"/>
      <c r="T61" s="335"/>
    </row>
    <row r="62" spans="1:20" ht="64.5" thickBot="1">
      <c r="A62" s="24" t="s">
        <v>62</v>
      </c>
      <c r="B62" s="4" t="s">
        <v>63</v>
      </c>
      <c r="C62" s="325"/>
      <c r="D62" s="325"/>
      <c r="E62" s="319"/>
      <c r="F62" s="362"/>
      <c r="P62" s="49"/>
      <c r="Q62" s="42"/>
      <c r="R62" s="334"/>
      <c r="S62" s="334"/>
      <c r="T62" s="335"/>
    </row>
    <row r="63" spans="1:20" ht="26.25" customHeight="1">
      <c r="A63" s="224" t="s">
        <v>123</v>
      </c>
      <c r="B63" s="225" t="s">
        <v>124</v>
      </c>
      <c r="C63" s="325"/>
      <c r="D63" s="325"/>
      <c r="E63" s="319"/>
      <c r="F63" s="362"/>
      <c r="P63" s="218"/>
      <c r="Q63" s="42"/>
      <c r="R63" s="334"/>
      <c r="S63" s="334"/>
      <c r="T63" s="335"/>
    </row>
    <row r="64" spans="1:20" ht="40.5" customHeight="1">
      <c r="A64" s="364" t="s">
        <v>92</v>
      </c>
      <c r="B64" s="366" t="s">
        <v>7</v>
      </c>
      <c r="C64" s="369"/>
      <c r="D64" s="325"/>
      <c r="E64" s="319"/>
      <c r="F64" s="362"/>
      <c r="P64" s="49"/>
      <c r="Q64" s="41"/>
      <c r="R64" s="334"/>
      <c r="S64" s="334"/>
      <c r="T64" s="335"/>
    </row>
    <row r="65" spans="1:20" ht="0.75" hidden="1" customHeight="1" thickBot="1">
      <c r="A65" s="365"/>
      <c r="B65" s="367"/>
      <c r="C65" s="369"/>
      <c r="D65" s="325"/>
      <c r="E65" s="319"/>
      <c r="F65" s="362"/>
      <c r="P65" s="49"/>
      <c r="Q65" s="41"/>
      <c r="R65" s="334"/>
      <c r="S65" s="334"/>
      <c r="T65" s="335"/>
    </row>
    <row r="66" spans="1:20" ht="36" customHeight="1" thickBot="1">
      <c r="A66" s="226" t="s">
        <v>65</v>
      </c>
      <c r="B66" s="147" t="s">
        <v>10</v>
      </c>
      <c r="C66" s="370"/>
      <c r="D66" s="326"/>
      <c r="E66" s="320"/>
      <c r="F66" s="363"/>
      <c r="P66" s="49"/>
      <c r="Q66" s="41"/>
      <c r="R66" s="334"/>
      <c r="S66" s="334"/>
      <c r="T66" s="335"/>
    </row>
    <row r="67" spans="1:20" ht="68.25" customHeight="1" thickBot="1">
      <c r="A67" s="7" t="s">
        <v>66</v>
      </c>
      <c r="B67" s="12"/>
      <c r="C67" s="324">
        <f>D67*6</f>
        <v>31321.5</v>
      </c>
      <c r="D67" s="324">
        <f>E67*E5</f>
        <v>5220.25</v>
      </c>
      <c r="E67" s="327">
        <v>1.57</v>
      </c>
      <c r="F67" s="361"/>
      <c r="P67" s="48"/>
      <c r="Q67" s="41"/>
      <c r="R67" s="334"/>
      <c r="S67" s="334"/>
      <c r="T67" s="335"/>
    </row>
    <row r="68" spans="1:20" ht="36" customHeight="1" thickBot="1">
      <c r="A68" s="24" t="s">
        <v>67</v>
      </c>
      <c r="B68" s="4" t="s">
        <v>10</v>
      </c>
      <c r="C68" s="325"/>
      <c r="D68" s="325"/>
      <c r="E68" s="319"/>
      <c r="F68" s="362"/>
      <c r="P68" s="49"/>
      <c r="Q68" s="42"/>
      <c r="R68" s="334"/>
      <c r="S68" s="334"/>
      <c r="T68" s="335"/>
    </row>
    <row r="69" spans="1:20" ht="34.5" customHeight="1" thickBot="1">
      <c r="A69" s="24" t="s">
        <v>68</v>
      </c>
      <c r="B69" s="4" t="s">
        <v>10</v>
      </c>
      <c r="C69" s="325"/>
      <c r="D69" s="325"/>
      <c r="E69" s="319"/>
      <c r="F69" s="362"/>
      <c r="P69" s="49"/>
      <c r="Q69" s="42"/>
      <c r="R69" s="334"/>
      <c r="S69" s="334"/>
      <c r="T69" s="335"/>
    </row>
    <row r="70" spans="1:20" ht="35.25" customHeight="1" thickBot="1">
      <c r="A70" s="24" t="s">
        <v>69</v>
      </c>
      <c r="B70" s="4" t="s">
        <v>10</v>
      </c>
      <c r="C70" s="325"/>
      <c r="D70" s="325"/>
      <c r="E70" s="319"/>
      <c r="F70" s="362"/>
      <c r="P70" s="49"/>
      <c r="Q70" s="42"/>
      <c r="R70" s="334"/>
      <c r="S70" s="334"/>
      <c r="T70" s="335"/>
    </row>
    <row r="71" spans="1:20" ht="31.5" customHeight="1" thickBot="1">
      <c r="A71" s="24" t="s">
        <v>70</v>
      </c>
      <c r="B71" s="4" t="s">
        <v>10</v>
      </c>
      <c r="C71" s="325"/>
      <c r="D71" s="325"/>
      <c r="E71" s="319"/>
      <c r="F71" s="362"/>
      <c r="P71" s="49"/>
      <c r="Q71" s="42"/>
      <c r="R71" s="334"/>
      <c r="S71" s="334"/>
      <c r="T71" s="335"/>
    </row>
    <row r="72" spans="1:20" ht="25.5" customHeight="1" thickBot="1">
      <c r="A72" s="24" t="s">
        <v>71</v>
      </c>
      <c r="B72" s="4" t="s">
        <v>72</v>
      </c>
      <c r="C72" s="326"/>
      <c r="D72" s="326"/>
      <c r="E72" s="320"/>
      <c r="F72" s="363"/>
      <c r="P72" s="49"/>
      <c r="Q72" s="42"/>
      <c r="R72" s="334"/>
      <c r="S72" s="334"/>
      <c r="T72" s="335"/>
    </row>
    <row r="73" spans="1:20" ht="26.25" customHeight="1" thickBot="1">
      <c r="A73" s="7" t="s">
        <v>73</v>
      </c>
      <c r="B73" s="12"/>
      <c r="C73" s="324">
        <f>D73*6</f>
        <v>11770.5</v>
      </c>
      <c r="D73" s="324">
        <f>E73*E5</f>
        <v>1961.75</v>
      </c>
      <c r="E73" s="327">
        <v>0.59</v>
      </c>
      <c r="F73" s="361"/>
      <c r="P73" s="48"/>
      <c r="Q73" s="41"/>
      <c r="R73" s="334"/>
      <c r="S73" s="334"/>
      <c r="T73" s="335"/>
    </row>
    <row r="74" spans="1:20" ht="26.25" customHeight="1" thickBot="1">
      <c r="A74" s="24" t="s">
        <v>74</v>
      </c>
      <c r="B74" s="12" t="s">
        <v>75</v>
      </c>
      <c r="C74" s="325"/>
      <c r="D74" s="325"/>
      <c r="E74" s="319"/>
      <c r="F74" s="362"/>
      <c r="P74" s="49"/>
      <c r="Q74" s="41"/>
      <c r="R74" s="334"/>
      <c r="S74" s="334"/>
      <c r="T74" s="335"/>
    </row>
    <row r="75" spans="1:20" ht="24.75" customHeight="1" thickBot="1">
      <c r="A75" s="24" t="s">
        <v>76</v>
      </c>
      <c r="B75" s="12" t="s">
        <v>10</v>
      </c>
      <c r="C75" s="325"/>
      <c r="D75" s="325"/>
      <c r="E75" s="319"/>
      <c r="F75" s="362"/>
      <c r="P75" s="49"/>
      <c r="Q75" s="41"/>
      <c r="R75" s="334"/>
      <c r="S75" s="334"/>
      <c r="T75" s="335"/>
    </row>
    <row r="76" spans="1:20" ht="35.25" customHeight="1" thickBot="1">
      <c r="A76" s="346" t="s">
        <v>77</v>
      </c>
      <c r="B76" s="14"/>
      <c r="C76" s="325"/>
      <c r="D76" s="325"/>
      <c r="E76" s="319"/>
      <c r="F76" s="362"/>
      <c r="P76" s="351"/>
      <c r="Q76" s="49"/>
      <c r="R76" s="334"/>
      <c r="S76" s="334"/>
      <c r="T76" s="335"/>
    </row>
    <row r="77" spans="1:20" ht="21" customHeight="1" thickBot="1">
      <c r="A77" s="347"/>
      <c r="B77" s="12" t="s">
        <v>72</v>
      </c>
      <c r="C77" s="326"/>
      <c r="D77" s="326"/>
      <c r="E77" s="320"/>
      <c r="F77" s="363"/>
      <c r="P77" s="351"/>
      <c r="Q77" s="41"/>
      <c r="R77" s="334"/>
      <c r="S77" s="334"/>
      <c r="T77" s="335"/>
    </row>
    <row r="78" spans="1:20" ht="24" customHeight="1" thickBot="1">
      <c r="A78" s="7" t="s">
        <v>78</v>
      </c>
      <c r="B78" s="6"/>
      <c r="C78" s="321">
        <v>30783.43</v>
      </c>
      <c r="D78" s="324">
        <f>E78*E5</f>
        <v>5320</v>
      </c>
      <c r="E78" s="327">
        <v>1.6</v>
      </c>
      <c r="F78" s="361"/>
      <c r="P78" s="48"/>
      <c r="Q78" s="57"/>
      <c r="R78" s="345"/>
      <c r="S78" s="334"/>
      <c r="T78" s="335"/>
    </row>
    <row r="79" spans="1:20" ht="24.75" customHeight="1" thickBot="1">
      <c r="A79" s="24" t="s">
        <v>79</v>
      </c>
      <c r="B79" s="4" t="s">
        <v>80</v>
      </c>
      <c r="C79" s="322"/>
      <c r="D79" s="325"/>
      <c r="E79" s="319"/>
      <c r="F79" s="362"/>
      <c r="P79" s="49"/>
      <c r="Q79" s="42"/>
      <c r="R79" s="345"/>
      <c r="S79" s="334"/>
      <c r="T79" s="335"/>
    </row>
    <row r="80" spans="1:20" ht="72" customHeight="1" thickBot="1">
      <c r="A80" s="24" t="s">
        <v>81</v>
      </c>
      <c r="B80" s="4" t="s">
        <v>10</v>
      </c>
      <c r="C80" s="323"/>
      <c r="D80" s="326"/>
      <c r="E80" s="320"/>
      <c r="F80" s="363"/>
      <c r="P80" s="49"/>
      <c r="Q80" s="42"/>
      <c r="R80" s="345"/>
      <c r="S80" s="334"/>
      <c r="T80" s="335"/>
    </row>
    <row r="81" spans="1:20" ht="54.75" customHeight="1" thickBot="1">
      <c r="A81" s="7" t="s">
        <v>82</v>
      </c>
      <c r="B81" s="4" t="s">
        <v>83</v>
      </c>
      <c r="C81" s="25">
        <v>11793.65</v>
      </c>
      <c r="D81" s="25">
        <f>E81*E5</f>
        <v>2028.25</v>
      </c>
      <c r="E81" s="208">
        <v>0.61</v>
      </c>
      <c r="F81" s="132"/>
      <c r="H81" s="96"/>
      <c r="P81" s="48"/>
      <c r="Q81" s="42"/>
      <c r="R81" s="53"/>
      <c r="S81" s="53"/>
      <c r="T81" s="54"/>
    </row>
    <row r="82" spans="1:20" s="31" customFormat="1" ht="26.25" customHeight="1" thickBot="1">
      <c r="A82" s="27" t="s">
        <v>84</v>
      </c>
      <c r="B82" s="35"/>
      <c r="C82" s="34">
        <v>0</v>
      </c>
      <c r="D82" s="34">
        <v>0</v>
      </c>
      <c r="E82" s="209">
        <v>0</v>
      </c>
      <c r="F82" s="131"/>
      <c r="P82" s="43"/>
      <c r="Q82" s="63"/>
      <c r="R82" s="61"/>
      <c r="S82" s="61"/>
      <c r="T82" s="62"/>
    </row>
    <row r="83" spans="1:20" ht="26.25" customHeight="1" thickBot="1">
      <c r="A83" s="15" t="s">
        <v>85</v>
      </c>
      <c r="B83" s="12" t="s">
        <v>46</v>
      </c>
      <c r="C83" s="34">
        <v>0</v>
      </c>
      <c r="D83" s="34">
        <v>0</v>
      </c>
      <c r="E83" s="210">
        <v>0</v>
      </c>
      <c r="F83" s="132"/>
      <c r="P83" s="64"/>
      <c r="Q83" s="41"/>
      <c r="R83" s="65"/>
      <c r="S83" s="65"/>
      <c r="T83" s="66"/>
    </row>
    <row r="84" spans="1:20" ht="78" customHeight="1" thickBot="1">
      <c r="A84" s="27" t="s">
        <v>119</v>
      </c>
      <c r="B84" s="94"/>
      <c r="C84" s="34">
        <v>0</v>
      </c>
      <c r="D84" s="34">
        <v>0</v>
      </c>
      <c r="E84" s="209">
        <v>0</v>
      </c>
      <c r="F84" s="132"/>
      <c r="P84" s="64"/>
      <c r="Q84" s="41"/>
      <c r="R84" s="65"/>
      <c r="S84" s="65"/>
      <c r="T84" s="66"/>
    </row>
    <row r="85" spans="1:20" ht="78" customHeight="1" thickBot="1">
      <c r="A85" s="27" t="s">
        <v>126</v>
      </c>
      <c r="B85" s="94"/>
      <c r="C85" s="36">
        <v>25934.22</v>
      </c>
      <c r="D85" s="34"/>
      <c r="E85" s="106"/>
      <c r="F85" s="269">
        <v>25934.22</v>
      </c>
      <c r="P85" s="64"/>
      <c r="Q85" s="41"/>
      <c r="R85" s="65"/>
      <c r="S85" s="65"/>
      <c r="T85" s="66"/>
    </row>
    <row r="86" spans="1:20" ht="78" customHeight="1" thickBot="1">
      <c r="A86" s="27" t="s">
        <v>128</v>
      </c>
      <c r="B86" s="94"/>
      <c r="C86" s="36">
        <v>1385.88</v>
      </c>
      <c r="D86" s="34"/>
      <c r="E86" s="106"/>
      <c r="F86" s="269">
        <v>1385.88</v>
      </c>
      <c r="P86" s="64"/>
      <c r="Q86" s="41"/>
      <c r="R86" s="65"/>
      <c r="S86" s="65"/>
      <c r="T86" s="66"/>
    </row>
    <row r="87" spans="1:20" ht="78" customHeight="1" thickBot="1">
      <c r="A87" s="27" t="s">
        <v>135</v>
      </c>
      <c r="B87" s="94"/>
      <c r="C87" s="36">
        <v>498.48</v>
      </c>
      <c r="D87" s="34"/>
      <c r="E87" s="106"/>
      <c r="F87" s="269">
        <v>498.48</v>
      </c>
      <c r="P87" s="64"/>
      <c r="Q87" s="41"/>
      <c r="R87" s="65"/>
      <c r="S87" s="65"/>
      <c r="T87" s="66"/>
    </row>
    <row r="88" spans="1:20" ht="27.75" customHeight="1" thickBot="1">
      <c r="A88" s="5" t="s">
        <v>86</v>
      </c>
      <c r="B88" s="16"/>
      <c r="C88" s="26">
        <f>C8+C44+C60+C85+C86+C87</f>
        <v>267617.57999999996</v>
      </c>
      <c r="D88" s="26">
        <f>D82+D60+D44+D8</f>
        <v>39966.5</v>
      </c>
      <c r="E88" s="107">
        <f>E60+E44+E8</f>
        <v>12.02</v>
      </c>
      <c r="F88" s="281">
        <f>F8+F44+F60+F85+F86+F87</f>
        <v>267617.57999999996</v>
      </c>
      <c r="H88" s="96"/>
      <c r="P88" s="67"/>
      <c r="Q88" s="68"/>
      <c r="R88" s="65"/>
      <c r="S88" s="65"/>
      <c r="T88" s="66"/>
    </row>
    <row r="89" spans="1:20" ht="16.5">
      <c r="A89" s="375" t="s">
        <v>132</v>
      </c>
      <c r="B89" s="357"/>
      <c r="C89" s="357"/>
      <c r="D89" s="357"/>
      <c r="E89" s="410"/>
      <c r="F89" s="268">
        <v>127873.22</v>
      </c>
    </row>
    <row r="90" spans="1:20" ht="16.5">
      <c r="A90" s="375" t="s">
        <v>133</v>
      </c>
      <c r="B90" s="357"/>
      <c r="C90" s="357"/>
      <c r="D90" s="357"/>
      <c r="E90" s="357"/>
      <c r="F90" s="282">
        <f>F88+F89-F91</f>
        <v>257022.21999999994</v>
      </c>
    </row>
    <row r="91" spans="1:20" ht="16.5">
      <c r="A91" s="375" t="s">
        <v>134</v>
      </c>
      <c r="B91" s="357"/>
      <c r="C91" s="357"/>
      <c r="D91" s="357"/>
      <c r="E91" s="357"/>
      <c r="F91" s="261">
        <v>138468.57999999999</v>
      </c>
    </row>
    <row r="92" spans="1:20" ht="16.5">
      <c r="A92" s="215"/>
      <c r="B92" s="216"/>
      <c r="C92" s="216"/>
      <c r="D92" s="216"/>
      <c r="E92" s="216"/>
      <c r="F92" s="217"/>
    </row>
    <row r="93" spans="1:20">
      <c r="A93" s="136" t="s">
        <v>121</v>
      </c>
      <c r="C93" s="96"/>
    </row>
    <row r="94" spans="1:20">
      <c r="A94" s="136"/>
    </row>
    <row r="95" spans="1:20">
      <c r="A95" s="136" t="s">
        <v>122</v>
      </c>
    </row>
  </sheetData>
  <mergeCells count="128">
    <mergeCell ref="F9:F13"/>
    <mergeCell ref="A89:E89"/>
    <mergeCell ref="A90:E90"/>
    <mergeCell ref="A91:E91"/>
    <mergeCell ref="S78:S80"/>
    <mergeCell ref="T78:T80"/>
    <mergeCell ref="A76:A77"/>
    <mergeCell ref="P76:P77"/>
    <mergeCell ref="C78:C80"/>
    <mergeCell ref="D78:D80"/>
    <mergeCell ref="E78:E80"/>
    <mergeCell ref="R78:R80"/>
    <mergeCell ref="C73:C77"/>
    <mergeCell ref="D73:D77"/>
    <mergeCell ref="E73:E77"/>
    <mergeCell ref="R73:R77"/>
    <mergeCell ref="S73:S77"/>
    <mergeCell ref="T73:T77"/>
    <mergeCell ref="C56:C58"/>
    <mergeCell ref="D56:D58"/>
    <mergeCell ref="E56:E58"/>
    <mergeCell ref="R56:R58"/>
    <mergeCell ref="S56:S58"/>
    <mergeCell ref="T56:T58"/>
    <mergeCell ref="C67:C72"/>
    <mergeCell ref="D67:D72"/>
    <mergeCell ref="E67:E72"/>
    <mergeCell ref="R67:R72"/>
    <mergeCell ref="S67:S72"/>
    <mergeCell ref="T67:T72"/>
    <mergeCell ref="C61:C66"/>
    <mergeCell ref="D61:D66"/>
    <mergeCell ref="E61:E66"/>
    <mergeCell ref="R61:R66"/>
    <mergeCell ref="S61:S66"/>
    <mergeCell ref="T61:T66"/>
    <mergeCell ref="C51:C55"/>
    <mergeCell ref="D51:D55"/>
    <mergeCell ref="E51:E55"/>
    <mergeCell ref="R51:R55"/>
    <mergeCell ref="S51:S55"/>
    <mergeCell ref="T51:T55"/>
    <mergeCell ref="C48:C50"/>
    <mergeCell ref="D48:D50"/>
    <mergeCell ref="E48:E50"/>
    <mergeCell ref="R48:R50"/>
    <mergeCell ref="S48:S50"/>
    <mergeCell ref="T48:T50"/>
    <mergeCell ref="F48:F50"/>
    <mergeCell ref="F51:F55"/>
    <mergeCell ref="C45:C47"/>
    <mergeCell ref="D45:D47"/>
    <mergeCell ref="E45:E47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C40:C41"/>
    <mergeCell ref="D40:D41"/>
    <mergeCell ref="E40:E41"/>
    <mergeCell ref="R40:R41"/>
    <mergeCell ref="S40:S41"/>
    <mergeCell ref="T40:T41"/>
    <mergeCell ref="C36:C38"/>
    <mergeCell ref="D36:D38"/>
    <mergeCell ref="E36:E38"/>
    <mergeCell ref="R36:R38"/>
    <mergeCell ref="S36:S38"/>
    <mergeCell ref="T36:T38"/>
    <mergeCell ref="E17:E19"/>
    <mergeCell ref="R17:R19"/>
    <mergeCell ref="S17:S19"/>
    <mergeCell ref="T17:T19"/>
    <mergeCell ref="C30:C35"/>
    <mergeCell ref="D30:D35"/>
    <mergeCell ref="E30:E35"/>
    <mergeCell ref="R30:R35"/>
    <mergeCell ref="S30:S35"/>
    <mergeCell ref="T30:T35"/>
    <mergeCell ref="C26:C29"/>
    <mergeCell ref="D26:D29"/>
    <mergeCell ref="E26:E29"/>
    <mergeCell ref="R26:R29"/>
    <mergeCell ref="S26:S29"/>
    <mergeCell ref="T26:T29"/>
    <mergeCell ref="A64:A65"/>
    <mergeCell ref="B64:B65"/>
    <mergeCell ref="C14:C16"/>
    <mergeCell ref="D14:D16"/>
    <mergeCell ref="E14:E16"/>
    <mergeCell ref="R14:R16"/>
    <mergeCell ref="S14:S16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C20:C25"/>
    <mergeCell ref="D20:D25"/>
    <mergeCell ref="E20:E25"/>
    <mergeCell ref="R20:R25"/>
    <mergeCell ref="S20:S25"/>
    <mergeCell ref="T20:T25"/>
    <mergeCell ref="C17:C19"/>
    <mergeCell ref="D17:D19"/>
    <mergeCell ref="F56:F58"/>
    <mergeCell ref="F78:F80"/>
    <mergeCell ref="F73:F77"/>
    <mergeCell ref="F67:F72"/>
    <mergeCell ref="F61:F66"/>
    <mergeCell ref="F14:F16"/>
    <mergeCell ref="F17:F19"/>
    <mergeCell ref="F20:F25"/>
    <mergeCell ref="F26:F29"/>
    <mergeCell ref="F30:F35"/>
    <mergeCell ref="F36:F38"/>
    <mergeCell ref="F40:F41"/>
    <mergeCell ref="F42:F43"/>
    <mergeCell ref="F45:F47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U96"/>
  <sheetViews>
    <sheetView topLeftCell="A84" workbookViewId="0">
      <selection sqref="A1:F96"/>
    </sheetView>
  </sheetViews>
  <sheetFormatPr defaultRowHeight="15"/>
  <cols>
    <col min="1" max="1" width="76" style="1" customWidth="1"/>
    <col min="2" max="2" width="15.5703125" style="69" customWidth="1"/>
    <col min="3" max="3" width="10.5703125" style="1" customWidth="1"/>
    <col min="4" max="4" width="10.7109375" style="1" customWidth="1"/>
    <col min="5" max="5" width="12.28515625" style="1" customWidth="1"/>
    <col min="6" max="6" width="15.5703125" style="1" customWidth="1"/>
    <col min="7" max="8" width="9.140625" style="1"/>
    <col min="9" max="9" width="14" style="1" customWidth="1"/>
    <col min="10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115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2981.07</v>
      </c>
      <c r="E5" s="23">
        <v>2981.07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2" t="s">
        <v>2</v>
      </c>
      <c r="F6" s="129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4">
        <v>5</v>
      </c>
      <c r="F7" s="211">
        <v>6</v>
      </c>
      <c r="P7" s="41"/>
      <c r="Q7" s="42"/>
      <c r="R7" s="42"/>
      <c r="S7" s="42"/>
      <c r="T7" s="42"/>
      <c r="U7" s="38"/>
    </row>
    <row r="8" spans="1:21" s="31" customFormat="1" ht="98.25" customHeight="1" thickBot="1">
      <c r="A8" s="27" t="s">
        <v>3</v>
      </c>
      <c r="B8" s="28"/>
      <c r="C8" s="29">
        <f>E8*E5*6</f>
        <v>35951.704199999993</v>
      </c>
      <c r="D8" s="29">
        <f>E8*E5</f>
        <v>5991.9506999999994</v>
      </c>
      <c r="E8" s="102">
        <f>E9+E14+E17+E20+E26+E30+E36+E39+E40+E42</f>
        <v>2.0099999999999998</v>
      </c>
      <c r="F8" s="213">
        <f>C8</f>
        <v>35951.704199999993</v>
      </c>
      <c r="H8" s="97"/>
      <c r="I8" s="97"/>
      <c r="P8" s="43"/>
      <c r="Q8" s="44"/>
      <c r="R8" s="45"/>
      <c r="S8" s="45"/>
      <c r="T8" s="46"/>
      <c r="U8" s="47"/>
    </row>
    <row r="9" spans="1:21" ht="33.75" customHeight="1" thickBot="1">
      <c r="A9" s="7" t="s">
        <v>4</v>
      </c>
      <c r="B9" s="4"/>
      <c r="C9" s="336">
        <f>E9*E5*6</f>
        <v>1073.1852000000001</v>
      </c>
      <c r="D9" s="339">
        <f>E9*E5</f>
        <v>178.86420000000001</v>
      </c>
      <c r="E9" s="342">
        <v>0.06</v>
      </c>
      <c r="F9" s="315"/>
      <c r="P9" s="48"/>
      <c r="Q9" s="42"/>
      <c r="R9" s="331"/>
      <c r="S9" s="332"/>
      <c r="T9" s="333"/>
    </row>
    <row r="10" spans="1:21" ht="36" customHeight="1" thickBot="1">
      <c r="A10" s="24" t="s">
        <v>5</v>
      </c>
      <c r="B10" s="4"/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35.25" customHeight="1" thickBot="1">
      <c r="A11" s="24" t="s">
        <v>6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48" customHeight="1" thickBot="1">
      <c r="A12" s="24" t="s">
        <v>8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52.5" customHeight="1" thickBot="1">
      <c r="A13" s="24" t="s">
        <v>9</v>
      </c>
      <c r="B13" s="4" t="s">
        <v>10</v>
      </c>
      <c r="C13" s="338"/>
      <c r="D13" s="341"/>
      <c r="E13" s="344"/>
      <c r="F13" s="317"/>
      <c r="P13" s="49"/>
      <c r="Q13" s="42"/>
      <c r="R13" s="331"/>
      <c r="S13" s="332"/>
      <c r="T13" s="333"/>
    </row>
    <row r="14" spans="1:21" ht="36.75" customHeight="1" thickBot="1">
      <c r="A14" s="7" t="s">
        <v>11</v>
      </c>
      <c r="B14" s="4"/>
      <c r="C14" s="324">
        <f>E14*E5*6</f>
        <v>1430.9136000000001</v>
      </c>
      <c r="D14" s="324">
        <f>E14*E5</f>
        <v>238.48560000000001</v>
      </c>
      <c r="E14" s="327">
        <v>0.08</v>
      </c>
      <c r="F14" s="315"/>
      <c r="P14" s="48"/>
      <c r="Q14" s="42"/>
      <c r="R14" s="334"/>
      <c r="S14" s="334"/>
      <c r="T14" s="335"/>
    </row>
    <row r="15" spans="1:21" ht="136.5" customHeight="1" thickBot="1">
      <c r="A15" s="24" t="s">
        <v>12</v>
      </c>
      <c r="B15" s="4" t="s">
        <v>7</v>
      </c>
      <c r="C15" s="325"/>
      <c r="D15" s="325"/>
      <c r="E15" s="319"/>
      <c r="F15" s="316"/>
      <c r="P15" s="49"/>
      <c r="Q15" s="42"/>
      <c r="R15" s="334"/>
      <c r="S15" s="334"/>
      <c r="T15" s="335"/>
    </row>
    <row r="16" spans="1:21" ht="65.25" customHeight="1" thickBot="1">
      <c r="A16" s="24" t="s">
        <v>13</v>
      </c>
      <c r="B16" s="4" t="s">
        <v>10</v>
      </c>
      <c r="C16" s="326"/>
      <c r="D16" s="326"/>
      <c r="E16" s="320"/>
      <c r="F16" s="317"/>
      <c r="P16" s="49"/>
      <c r="Q16" s="42"/>
      <c r="R16" s="334"/>
      <c r="S16" s="334"/>
      <c r="T16" s="335"/>
    </row>
    <row r="17" spans="1:20" ht="45.75" customHeight="1" thickBot="1">
      <c r="A17" s="7" t="s">
        <v>14</v>
      </c>
      <c r="B17" s="4"/>
      <c r="C17" s="321">
        <f>E17*E5*6</f>
        <v>357.72840000000002</v>
      </c>
      <c r="D17" s="324">
        <f>E17*E5</f>
        <v>59.621400000000001</v>
      </c>
      <c r="E17" s="327">
        <v>0.02</v>
      </c>
      <c r="F17" s="315"/>
      <c r="P17" s="48"/>
      <c r="Q17" s="42"/>
      <c r="R17" s="345"/>
      <c r="S17" s="334"/>
      <c r="T17" s="335"/>
    </row>
    <row r="18" spans="1:20" ht="121.5" customHeight="1" thickBot="1">
      <c r="A18" s="24" t="s">
        <v>15</v>
      </c>
      <c r="B18" s="9" t="s">
        <v>7</v>
      </c>
      <c r="C18" s="322"/>
      <c r="D18" s="325"/>
      <c r="E18" s="319"/>
      <c r="F18" s="316"/>
      <c r="P18" s="49"/>
      <c r="Q18" s="50"/>
      <c r="R18" s="345"/>
      <c r="S18" s="334"/>
      <c r="T18" s="335"/>
    </row>
    <row r="19" spans="1:20" ht="52.5" customHeight="1" thickBot="1">
      <c r="A19" s="24" t="s">
        <v>16</v>
      </c>
      <c r="B19" s="9" t="s">
        <v>10</v>
      </c>
      <c r="C19" s="323"/>
      <c r="D19" s="326"/>
      <c r="E19" s="320"/>
      <c r="F19" s="317"/>
      <c r="P19" s="49"/>
      <c r="Q19" s="50"/>
      <c r="R19" s="345"/>
      <c r="S19" s="334"/>
      <c r="T19" s="335"/>
    </row>
    <row r="20" spans="1:20" ht="42" customHeight="1" thickBot="1">
      <c r="A20" s="7" t="s">
        <v>17</v>
      </c>
      <c r="B20" s="4"/>
      <c r="C20" s="324">
        <f>E20*E5*6</f>
        <v>25219.852199999998</v>
      </c>
      <c r="D20" s="324">
        <f>E20*E5</f>
        <v>4203.3086999999996</v>
      </c>
      <c r="E20" s="327">
        <v>1.41</v>
      </c>
      <c r="F20" s="315"/>
      <c r="P20" s="48"/>
      <c r="Q20" s="42"/>
      <c r="R20" s="334"/>
      <c r="S20" s="334"/>
      <c r="T20" s="335"/>
    </row>
    <row r="21" spans="1:20" ht="30" customHeight="1" thickBot="1">
      <c r="A21" s="10" t="s">
        <v>18</v>
      </c>
      <c r="B21" s="9" t="s">
        <v>7</v>
      </c>
      <c r="C21" s="325"/>
      <c r="D21" s="325"/>
      <c r="E21" s="319"/>
      <c r="F21" s="316"/>
      <c r="P21" s="51"/>
      <c r="Q21" s="50"/>
      <c r="R21" s="334"/>
      <c r="S21" s="334"/>
      <c r="T21" s="335"/>
    </row>
    <row r="22" spans="1:20" ht="65.25" thickBot="1">
      <c r="A22" s="37" t="s">
        <v>19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36" customHeight="1" thickBot="1">
      <c r="A23" s="10" t="s">
        <v>20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38.25" customHeight="1" thickBot="1">
      <c r="A24" s="10" t="s">
        <v>21</v>
      </c>
      <c r="B24" s="9" t="s">
        <v>10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62.25" customHeight="1" thickBot="1">
      <c r="A25" s="10" t="s">
        <v>22</v>
      </c>
      <c r="B25" s="9" t="s">
        <v>10</v>
      </c>
      <c r="C25" s="326"/>
      <c r="D25" s="326"/>
      <c r="E25" s="320"/>
      <c r="F25" s="317"/>
      <c r="P25" s="51"/>
      <c r="Q25" s="50"/>
      <c r="R25" s="334"/>
      <c r="S25" s="334"/>
      <c r="T25" s="335"/>
    </row>
    <row r="26" spans="1:20" ht="37.5" customHeight="1" thickBot="1">
      <c r="A26" s="7" t="s">
        <v>23</v>
      </c>
      <c r="B26" s="4"/>
      <c r="C26" s="324">
        <f>E26*E5*6</f>
        <v>1430.9136000000001</v>
      </c>
      <c r="D26" s="324">
        <f>E26*E5</f>
        <v>238.48560000000001</v>
      </c>
      <c r="E26" s="327">
        <v>0.08</v>
      </c>
      <c r="F26" s="315"/>
      <c r="P26" s="48"/>
      <c r="Q26" s="42"/>
      <c r="R26" s="334"/>
      <c r="S26" s="334"/>
      <c r="T26" s="335"/>
    </row>
    <row r="27" spans="1:20" ht="48.75" customHeight="1" thickBot="1">
      <c r="A27" s="10" t="s">
        <v>24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56.25" customHeight="1" thickBot="1">
      <c r="A28" s="10" t="s">
        <v>25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54" customHeight="1" thickBot="1">
      <c r="A29" s="10" t="s">
        <v>16</v>
      </c>
      <c r="B29" s="9" t="s">
        <v>10</v>
      </c>
      <c r="C29" s="326"/>
      <c r="D29" s="326"/>
      <c r="E29" s="320"/>
      <c r="F29" s="317"/>
      <c r="P29" s="51"/>
      <c r="Q29" s="50"/>
      <c r="R29" s="334"/>
      <c r="S29" s="334"/>
      <c r="T29" s="335"/>
    </row>
    <row r="30" spans="1:20" ht="44.25" customHeight="1" thickBot="1">
      <c r="A30" s="7" t="s">
        <v>26</v>
      </c>
      <c r="B30" s="4"/>
      <c r="C30" s="321">
        <f>E30*E5*6</f>
        <v>5365.9260000000004</v>
      </c>
      <c r="D30" s="324">
        <f>E30*E5</f>
        <v>894.32100000000003</v>
      </c>
      <c r="E30" s="327">
        <v>0.3</v>
      </c>
      <c r="F30" s="315"/>
      <c r="P30" s="48"/>
      <c r="Q30" s="42"/>
      <c r="R30" s="345"/>
      <c r="S30" s="334"/>
      <c r="T30" s="335"/>
    </row>
    <row r="31" spans="1:20" ht="46.5" customHeight="1" thickBot="1">
      <c r="A31" s="24" t="s">
        <v>27</v>
      </c>
      <c r="B31" s="9" t="s">
        <v>7</v>
      </c>
      <c r="C31" s="322"/>
      <c r="D31" s="325"/>
      <c r="E31" s="319"/>
      <c r="F31" s="316"/>
      <c r="P31" s="49"/>
      <c r="Q31" s="52"/>
      <c r="R31" s="345"/>
      <c r="S31" s="334"/>
      <c r="T31" s="335"/>
    </row>
    <row r="32" spans="1:20" ht="46.5" customHeight="1" thickBot="1">
      <c r="A32" s="24" t="s">
        <v>28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4" customHeight="1" thickBot="1">
      <c r="A33" s="24" t="s">
        <v>29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8" customHeight="1" thickBot="1">
      <c r="A34" s="24" t="s">
        <v>30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48" customHeight="1" thickBot="1">
      <c r="A35" s="24" t="s">
        <v>16</v>
      </c>
      <c r="B35" s="4" t="s">
        <v>10</v>
      </c>
      <c r="C35" s="323"/>
      <c r="D35" s="326"/>
      <c r="E35" s="320"/>
      <c r="F35" s="317"/>
      <c r="P35" s="49"/>
      <c r="Q35" s="52"/>
      <c r="R35" s="345"/>
      <c r="S35" s="334"/>
      <c r="T35" s="335"/>
    </row>
    <row r="36" spans="1:20" ht="54" customHeight="1" thickBot="1">
      <c r="A36" s="7" t="s">
        <v>32</v>
      </c>
      <c r="B36" s="4"/>
      <c r="C36" s="321">
        <f>E36*E5*6</f>
        <v>357.72840000000002</v>
      </c>
      <c r="D36" s="324">
        <f>E36*E5</f>
        <v>59.621400000000001</v>
      </c>
      <c r="E36" s="327">
        <v>0.02</v>
      </c>
      <c r="F36" s="315"/>
      <c r="P36" s="48"/>
      <c r="Q36" s="42"/>
      <c r="R36" s="345"/>
      <c r="S36" s="334"/>
      <c r="T36" s="335"/>
    </row>
    <row r="37" spans="1:20" ht="66" customHeight="1" thickBot="1">
      <c r="A37" s="24" t="s">
        <v>33</v>
      </c>
      <c r="B37" s="9" t="s">
        <v>34</v>
      </c>
      <c r="C37" s="322"/>
      <c r="D37" s="325"/>
      <c r="E37" s="319"/>
      <c r="F37" s="316"/>
      <c r="P37" s="49"/>
      <c r="Q37" s="52"/>
      <c r="R37" s="345"/>
      <c r="S37" s="334"/>
      <c r="T37" s="335"/>
    </row>
    <row r="38" spans="1:20" ht="58.5" customHeight="1" thickBot="1">
      <c r="A38" s="24" t="s">
        <v>16</v>
      </c>
      <c r="B38" s="4" t="s">
        <v>10</v>
      </c>
      <c r="C38" s="323"/>
      <c r="D38" s="326"/>
      <c r="E38" s="320"/>
      <c r="F38" s="317"/>
      <c r="P38" s="49"/>
      <c r="Q38" s="52"/>
      <c r="R38" s="345"/>
      <c r="S38" s="334"/>
      <c r="T38" s="335"/>
    </row>
    <row r="39" spans="1:20" ht="81.75" customHeight="1" thickBot="1">
      <c r="A39" s="7" t="s">
        <v>35</v>
      </c>
      <c r="B39" s="4" t="s">
        <v>34</v>
      </c>
      <c r="C39" s="25">
        <f>E39*E5*6</f>
        <v>178.86420000000001</v>
      </c>
      <c r="D39" s="25">
        <f>E39*E5</f>
        <v>29.810700000000001</v>
      </c>
      <c r="E39" s="103">
        <v>0.01</v>
      </c>
      <c r="F39" s="108"/>
      <c r="P39" s="48"/>
      <c r="Q39" s="42"/>
      <c r="R39" s="53"/>
      <c r="S39" s="53"/>
      <c r="T39" s="54"/>
    </row>
    <row r="40" spans="1:20" ht="54" customHeight="1" thickBot="1">
      <c r="A40" s="7" t="s">
        <v>36</v>
      </c>
      <c r="B40" s="4"/>
      <c r="C40" s="328">
        <f>E40*E5*6</f>
        <v>357.72840000000002</v>
      </c>
      <c r="D40" s="329">
        <f>E40*E5</f>
        <v>59.621400000000001</v>
      </c>
      <c r="E40" s="318">
        <v>0.02</v>
      </c>
      <c r="F40" s="315"/>
      <c r="P40" s="48"/>
      <c r="Q40" s="42"/>
      <c r="R40" s="345"/>
      <c r="S40" s="334"/>
      <c r="T40" s="335"/>
    </row>
    <row r="41" spans="1:20" ht="67.5" customHeight="1" thickBot="1">
      <c r="A41" s="24" t="s">
        <v>37</v>
      </c>
      <c r="B41" s="4" t="s">
        <v>34</v>
      </c>
      <c r="C41" s="323"/>
      <c r="D41" s="326"/>
      <c r="E41" s="320"/>
      <c r="F41" s="317"/>
      <c r="P41" s="49"/>
      <c r="Q41" s="42"/>
      <c r="R41" s="345"/>
      <c r="S41" s="334"/>
      <c r="T41" s="335"/>
    </row>
    <row r="42" spans="1:20" ht="53.25" customHeight="1" thickBot="1">
      <c r="A42" s="7" t="s">
        <v>38</v>
      </c>
      <c r="B42" s="12"/>
      <c r="C42" s="321">
        <f>E42*E5*6</f>
        <v>178.86420000000001</v>
      </c>
      <c r="D42" s="324">
        <f>E42*E5</f>
        <v>29.810700000000001</v>
      </c>
      <c r="E42" s="327">
        <v>0.01</v>
      </c>
      <c r="F42" s="315"/>
      <c r="P42" s="48"/>
      <c r="Q42" s="41"/>
      <c r="R42" s="345"/>
      <c r="S42" s="334"/>
      <c r="T42" s="335"/>
    </row>
    <row r="43" spans="1:20" ht="106.5" customHeight="1" thickBot="1">
      <c r="A43" s="24" t="s">
        <v>39</v>
      </c>
      <c r="B43" s="12" t="s">
        <v>7</v>
      </c>
      <c r="C43" s="323"/>
      <c r="D43" s="326"/>
      <c r="E43" s="320"/>
      <c r="F43" s="317"/>
      <c r="P43" s="49"/>
      <c r="Q43" s="41"/>
      <c r="R43" s="345"/>
      <c r="S43" s="334"/>
      <c r="T43" s="335"/>
    </row>
    <row r="44" spans="1:20" s="31" customFormat="1" ht="49.5" customHeight="1" thickBot="1">
      <c r="A44" s="32" t="s">
        <v>40</v>
      </c>
      <c r="B44" s="28"/>
      <c r="C44" s="29">
        <f>C45+C48+C51+C56+C59</f>
        <v>69041.581200000015</v>
      </c>
      <c r="D44" s="36">
        <f>E44*E5</f>
        <v>11506.930200000001</v>
      </c>
      <c r="E44" s="102">
        <f>E45+E48+E51+E56+E59</f>
        <v>3.86</v>
      </c>
      <c r="F44" s="213">
        <f>C44</f>
        <v>69041.581200000015</v>
      </c>
      <c r="G44" s="97"/>
      <c r="P44" s="55"/>
      <c r="Q44" s="44"/>
      <c r="R44" s="45"/>
      <c r="S44" s="56"/>
      <c r="T44" s="46"/>
    </row>
    <row r="45" spans="1:20" ht="38.25" customHeight="1" thickBot="1">
      <c r="A45" s="7" t="s">
        <v>41</v>
      </c>
      <c r="B45" s="6"/>
      <c r="C45" s="328">
        <f>E45*E5*6</f>
        <v>4829.3334000000013</v>
      </c>
      <c r="D45" s="358">
        <f>E45*E5</f>
        <v>804.88890000000015</v>
      </c>
      <c r="E45" s="318">
        <v>0.27</v>
      </c>
      <c r="F45" s="315"/>
      <c r="P45" s="48"/>
      <c r="Q45" s="57"/>
      <c r="R45" s="345"/>
      <c r="S45" s="335"/>
      <c r="T45" s="335"/>
    </row>
    <row r="46" spans="1:20" ht="34.5" customHeight="1" thickBot="1">
      <c r="A46" s="24" t="s">
        <v>42</v>
      </c>
      <c r="B46" s="4" t="s">
        <v>7</v>
      </c>
      <c r="C46" s="322"/>
      <c r="D46" s="359"/>
      <c r="E46" s="319"/>
      <c r="F46" s="316"/>
      <c r="P46" s="49"/>
      <c r="Q46" s="58"/>
      <c r="R46" s="345"/>
      <c r="S46" s="335"/>
      <c r="T46" s="335"/>
    </row>
    <row r="47" spans="1:20" ht="66" customHeight="1" thickBot="1">
      <c r="A47" s="24" t="s">
        <v>43</v>
      </c>
      <c r="B47" s="4" t="s">
        <v>10</v>
      </c>
      <c r="C47" s="323"/>
      <c r="D47" s="360"/>
      <c r="E47" s="320"/>
      <c r="F47" s="317"/>
      <c r="P47" s="49"/>
      <c r="Q47" s="58"/>
      <c r="R47" s="345"/>
      <c r="S47" s="335"/>
      <c r="T47" s="335"/>
    </row>
    <row r="48" spans="1:20" ht="45.75" customHeight="1" thickBot="1">
      <c r="A48" s="7" t="s">
        <v>44</v>
      </c>
      <c r="B48" s="6"/>
      <c r="C48" s="321">
        <f>E48*E5*6</f>
        <v>21463.704000000002</v>
      </c>
      <c r="D48" s="324">
        <f>E48*E5</f>
        <v>3577.2840000000001</v>
      </c>
      <c r="E48" s="327">
        <v>1.2</v>
      </c>
      <c r="F48" s="315"/>
      <c r="P48" s="48"/>
      <c r="Q48" s="57"/>
      <c r="R48" s="345"/>
      <c r="S48" s="334"/>
      <c r="T48" s="335"/>
    </row>
    <row r="49" spans="1:20" ht="66" customHeight="1" thickBot="1">
      <c r="A49" s="24" t="s">
        <v>45</v>
      </c>
      <c r="B49" s="12" t="s">
        <v>46</v>
      </c>
      <c r="C49" s="322"/>
      <c r="D49" s="325"/>
      <c r="E49" s="319"/>
      <c r="F49" s="316"/>
      <c r="P49" s="49"/>
      <c r="Q49" s="41"/>
      <c r="R49" s="345"/>
      <c r="S49" s="334"/>
      <c r="T49" s="335"/>
    </row>
    <row r="50" spans="1:20" ht="60.75" customHeight="1" thickBot="1">
      <c r="A50" s="24" t="s">
        <v>47</v>
      </c>
      <c r="B50" s="4" t="s">
        <v>48</v>
      </c>
      <c r="C50" s="323"/>
      <c r="D50" s="326"/>
      <c r="E50" s="320"/>
      <c r="F50" s="317"/>
      <c r="P50" s="49"/>
      <c r="Q50" s="42"/>
      <c r="R50" s="345"/>
      <c r="S50" s="334"/>
      <c r="T50" s="335"/>
    </row>
    <row r="51" spans="1:20" ht="26.25" thickBot="1">
      <c r="A51" s="7" t="s">
        <v>49</v>
      </c>
      <c r="B51" s="6"/>
      <c r="C51" s="324">
        <f>E51*E5*6</f>
        <v>15918.913800000002</v>
      </c>
      <c r="D51" s="324">
        <f>E51*E5</f>
        <v>2653.1523000000002</v>
      </c>
      <c r="E51" s="327">
        <v>0.89</v>
      </c>
      <c r="F51" s="315"/>
      <c r="P51" s="48"/>
      <c r="Q51" s="57"/>
      <c r="R51" s="334"/>
      <c r="S51" s="334"/>
      <c r="T51" s="335"/>
    </row>
    <row r="52" spans="1:20" ht="39" customHeight="1" thickBot="1">
      <c r="A52" s="24" t="s">
        <v>50</v>
      </c>
      <c r="B52" s="12" t="s">
        <v>34</v>
      </c>
      <c r="C52" s="325"/>
      <c r="D52" s="325"/>
      <c r="E52" s="319"/>
      <c r="F52" s="316"/>
      <c r="P52" s="49"/>
      <c r="Q52" s="59"/>
      <c r="R52" s="334"/>
      <c r="S52" s="334"/>
      <c r="T52" s="335"/>
    </row>
    <row r="53" spans="1:20" ht="27" customHeight="1" thickBot="1">
      <c r="A53" s="13" t="s">
        <v>51</v>
      </c>
      <c r="B53" s="12" t="s">
        <v>34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29.25" customHeight="1" thickBot="1">
      <c r="A54" s="13" t="s">
        <v>52</v>
      </c>
      <c r="B54" s="12" t="s">
        <v>10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40.5" customHeight="1" thickBot="1">
      <c r="A55" s="24" t="s">
        <v>53</v>
      </c>
      <c r="B55" s="4" t="s">
        <v>34</v>
      </c>
      <c r="C55" s="326"/>
      <c r="D55" s="326"/>
      <c r="E55" s="320"/>
      <c r="F55" s="317"/>
      <c r="P55" s="49"/>
      <c r="Q55" s="58"/>
      <c r="R55" s="334"/>
      <c r="S55" s="334"/>
      <c r="T55" s="335"/>
    </row>
    <row r="56" spans="1:20" ht="47.25" customHeight="1" thickBot="1">
      <c r="A56" s="7" t="s">
        <v>54</v>
      </c>
      <c r="B56" s="6"/>
      <c r="C56" s="324">
        <f>E56*E5*6</f>
        <v>4471.6050000000005</v>
      </c>
      <c r="D56" s="324">
        <f>E56*E5</f>
        <v>745.26750000000004</v>
      </c>
      <c r="E56" s="327">
        <v>0.25</v>
      </c>
      <c r="F56" s="315"/>
      <c r="P56" s="48"/>
      <c r="Q56" s="57"/>
      <c r="R56" s="334"/>
      <c r="S56" s="334"/>
      <c r="T56" s="335"/>
    </row>
    <row r="57" spans="1:20" ht="56.25" customHeight="1" thickBot="1">
      <c r="A57" s="24" t="s">
        <v>55</v>
      </c>
      <c r="B57" s="4" t="s">
        <v>31</v>
      </c>
      <c r="C57" s="325"/>
      <c r="D57" s="325"/>
      <c r="E57" s="319"/>
      <c r="F57" s="316"/>
      <c r="P57" s="49"/>
      <c r="Q57" s="42"/>
      <c r="R57" s="334"/>
      <c r="S57" s="334"/>
      <c r="T57" s="335"/>
    </row>
    <row r="58" spans="1:20" ht="50.25" customHeight="1" thickBot="1">
      <c r="A58" s="24" t="s">
        <v>56</v>
      </c>
      <c r="B58" s="4" t="s">
        <v>7</v>
      </c>
      <c r="C58" s="325"/>
      <c r="D58" s="325"/>
      <c r="E58" s="319"/>
      <c r="F58" s="317"/>
      <c r="P58" s="49"/>
      <c r="Q58" s="42"/>
      <c r="R58" s="334"/>
      <c r="S58" s="334"/>
      <c r="T58" s="335"/>
    </row>
    <row r="59" spans="1:20" ht="33.75" customHeight="1" thickBot="1">
      <c r="A59" s="7" t="s">
        <v>118</v>
      </c>
      <c r="B59" s="89" t="s">
        <v>83</v>
      </c>
      <c r="C59" s="91">
        <f>E59*E5*6</f>
        <v>22358.025000000001</v>
      </c>
      <c r="D59" s="91">
        <f>E59*E5</f>
        <v>3726.3375000000001</v>
      </c>
      <c r="E59" s="236">
        <v>1.25</v>
      </c>
      <c r="F59" s="108"/>
      <c r="P59" s="48"/>
      <c r="Q59" s="57"/>
      <c r="R59" s="87"/>
      <c r="S59" s="87"/>
      <c r="T59" s="88"/>
    </row>
    <row r="60" spans="1:20" s="31" customFormat="1" ht="42" customHeight="1" thickBot="1">
      <c r="A60" s="32" t="s">
        <v>60</v>
      </c>
      <c r="B60" s="90"/>
      <c r="C60" s="92">
        <f>C61+C67+C73+C78+C81</f>
        <v>110001.48300000001</v>
      </c>
      <c r="D60" s="92">
        <f>E60*E5</f>
        <v>18333.580500000004</v>
      </c>
      <c r="E60" s="105">
        <f>E61+E67+E73+E78+E81</f>
        <v>6.15</v>
      </c>
      <c r="F60" s="283">
        <f>C60</f>
        <v>110001.48300000001</v>
      </c>
      <c r="G60" s="97"/>
      <c r="P60" s="55"/>
      <c r="Q60" s="44"/>
      <c r="R60" s="61"/>
      <c r="S60" s="61"/>
      <c r="T60" s="62"/>
    </row>
    <row r="61" spans="1:20" ht="45.75" customHeight="1">
      <c r="A61" s="153" t="s">
        <v>61</v>
      </c>
      <c r="B61" s="154"/>
      <c r="C61" s="325">
        <f>E61*E5*6</f>
        <v>31837.827600000004</v>
      </c>
      <c r="D61" s="325">
        <f>E61*E5</f>
        <v>5306.3046000000004</v>
      </c>
      <c r="E61" s="319">
        <v>1.78</v>
      </c>
      <c r="F61" s="315"/>
      <c r="P61" s="48"/>
      <c r="Q61" s="41"/>
      <c r="R61" s="334"/>
      <c r="S61" s="334"/>
      <c r="T61" s="335"/>
    </row>
    <row r="62" spans="1:20" ht="63.75">
      <c r="A62" s="219" t="s">
        <v>62</v>
      </c>
      <c r="B62" s="147" t="s">
        <v>63</v>
      </c>
      <c r="C62" s="369"/>
      <c r="D62" s="325"/>
      <c r="E62" s="319"/>
      <c r="F62" s="316"/>
      <c r="P62" s="49"/>
      <c r="Q62" s="42"/>
      <c r="R62" s="334"/>
      <c r="S62" s="334"/>
      <c r="T62" s="335"/>
    </row>
    <row r="63" spans="1:20" ht="24" customHeight="1">
      <c r="A63" s="219" t="s">
        <v>123</v>
      </c>
      <c r="B63" s="147" t="s">
        <v>124</v>
      </c>
      <c r="C63" s="369"/>
      <c r="D63" s="325"/>
      <c r="E63" s="319"/>
      <c r="F63" s="316"/>
      <c r="P63" s="218"/>
      <c r="Q63" s="42"/>
      <c r="R63" s="334"/>
      <c r="S63" s="334"/>
      <c r="T63" s="335"/>
    </row>
    <row r="64" spans="1:20" ht="44.25" customHeight="1">
      <c r="A64" s="364" t="s">
        <v>92</v>
      </c>
      <c r="B64" s="366" t="s">
        <v>7</v>
      </c>
      <c r="C64" s="369"/>
      <c r="D64" s="325"/>
      <c r="E64" s="319"/>
      <c r="F64" s="316"/>
      <c r="P64" s="49"/>
      <c r="Q64" s="41"/>
      <c r="R64" s="334"/>
      <c r="S64" s="334"/>
      <c r="T64" s="335"/>
    </row>
    <row r="65" spans="1:20" ht="15" hidden="1" customHeight="1">
      <c r="A65" s="365"/>
      <c r="B65" s="367"/>
      <c r="C65" s="369"/>
      <c r="D65" s="325"/>
      <c r="E65" s="319"/>
      <c r="F65" s="316"/>
      <c r="P65" s="49"/>
      <c r="Q65" s="41"/>
      <c r="R65" s="334"/>
      <c r="S65" s="334"/>
      <c r="T65" s="335"/>
    </row>
    <row r="66" spans="1:20" ht="36.75" customHeight="1" thickBot="1">
      <c r="A66" s="84" t="s">
        <v>65</v>
      </c>
      <c r="B66" s="86" t="s">
        <v>10</v>
      </c>
      <c r="C66" s="370"/>
      <c r="D66" s="326"/>
      <c r="E66" s="320"/>
      <c r="F66" s="317"/>
      <c r="P66" s="49"/>
      <c r="Q66" s="41"/>
      <c r="R66" s="334"/>
      <c r="S66" s="334"/>
      <c r="T66" s="335"/>
    </row>
    <row r="67" spans="1:20" ht="72" customHeight="1" thickBot="1">
      <c r="A67" s="7" t="s">
        <v>66</v>
      </c>
      <c r="B67" s="12"/>
      <c r="C67" s="324">
        <f>E67*E5*6</f>
        <v>28081.679400000001</v>
      </c>
      <c r="D67" s="324">
        <f>E67*E5</f>
        <v>4680.2799000000005</v>
      </c>
      <c r="E67" s="327">
        <v>1.57</v>
      </c>
      <c r="F67" s="315"/>
      <c r="P67" s="48"/>
      <c r="Q67" s="41"/>
      <c r="R67" s="334"/>
      <c r="S67" s="334"/>
      <c r="T67" s="335"/>
    </row>
    <row r="68" spans="1:20" ht="40.5" customHeight="1" thickBot="1">
      <c r="A68" s="24" t="s">
        <v>67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26.25" thickBot="1">
      <c r="A69" s="24" t="s">
        <v>68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26.25" thickBot="1">
      <c r="A70" s="24" t="s">
        <v>69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38.25" customHeight="1" thickBot="1">
      <c r="A71" s="24" t="s">
        <v>70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25.5" customHeight="1" thickBot="1">
      <c r="A72" s="24" t="s">
        <v>71</v>
      </c>
      <c r="B72" s="4" t="s">
        <v>72</v>
      </c>
      <c r="C72" s="326"/>
      <c r="D72" s="326"/>
      <c r="E72" s="320"/>
      <c r="F72" s="317"/>
      <c r="P72" s="49"/>
      <c r="Q72" s="42"/>
      <c r="R72" s="334"/>
      <c r="S72" s="334"/>
      <c r="T72" s="335"/>
    </row>
    <row r="73" spans="1:20" ht="27" customHeight="1" thickBot="1">
      <c r="A73" s="7" t="s">
        <v>73</v>
      </c>
      <c r="B73" s="12"/>
      <c r="C73" s="324">
        <f>E73*E5*6</f>
        <v>10552.987800000001</v>
      </c>
      <c r="D73" s="324">
        <f>E73*E5</f>
        <v>1758.8313000000001</v>
      </c>
      <c r="E73" s="327">
        <v>0.59</v>
      </c>
      <c r="F73" s="315"/>
      <c r="P73" s="48"/>
      <c r="Q73" s="41"/>
      <c r="R73" s="334"/>
      <c r="S73" s="334"/>
      <c r="T73" s="335"/>
    </row>
    <row r="74" spans="1:20" ht="25.5" customHeight="1" thickBot="1">
      <c r="A74" s="24" t="s">
        <v>74</v>
      </c>
      <c r="B74" s="12" t="s">
        <v>75</v>
      </c>
      <c r="C74" s="325"/>
      <c r="D74" s="325"/>
      <c r="E74" s="319"/>
      <c r="F74" s="316"/>
      <c r="P74" s="49"/>
      <c r="Q74" s="41"/>
      <c r="R74" s="334"/>
      <c r="S74" s="334"/>
      <c r="T74" s="335"/>
    </row>
    <row r="75" spans="1:20" ht="27.75" customHeight="1" thickBot="1">
      <c r="A75" s="24" t="s">
        <v>76</v>
      </c>
      <c r="B75" s="12" t="s">
        <v>10</v>
      </c>
      <c r="C75" s="325"/>
      <c r="D75" s="325"/>
      <c r="E75" s="319"/>
      <c r="F75" s="316"/>
      <c r="P75" s="49"/>
      <c r="Q75" s="41"/>
      <c r="R75" s="334"/>
      <c r="S75" s="334"/>
      <c r="T75" s="335"/>
    </row>
    <row r="76" spans="1:20" ht="35.25" customHeight="1" thickBot="1">
      <c r="A76" s="346" t="s">
        <v>77</v>
      </c>
      <c r="B76" s="14"/>
      <c r="C76" s="325"/>
      <c r="D76" s="325"/>
      <c r="E76" s="319"/>
      <c r="F76" s="316"/>
      <c r="P76" s="351"/>
      <c r="Q76" s="49"/>
      <c r="R76" s="334"/>
      <c r="S76" s="334"/>
      <c r="T76" s="335"/>
    </row>
    <row r="77" spans="1:20" ht="15.75" thickBot="1">
      <c r="A77" s="347"/>
      <c r="B77" s="12" t="s">
        <v>72</v>
      </c>
      <c r="C77" s="326"/>
      <c r="D77" s="326"/>
      <c r="E77" s="320"/>
      <c r="F77" s="317"/>
      <c r="P77" s="351"/>
      <c r="Q77" s="41"/>
      <c r="R77" s="334"/>
      <c r="S77" s="334"/>
      <c r="T77" s="335"/>
    </row>
    <row r="78" spans="1:20" ht="15.75" thickBot="1">
      <c r="A78" s="7" t="s">
        <v>78</v>
      </c>
      <c r="B78" s="6"/>
      <c r="C78" s="321">
        <f>E78*E5*6</f>
        <v>28618.272000000004</v>
      </c>
      <c r="D78" s="324">
        <f>E78*E5</f>
        <v>4769.7120000000004</v>
      </c>
      <c r="E78" s="327">
        <v>1.6</v>
      </c>
      <c r="F78" s="315"/>
      <c r="P78" s="48"/>
      <c r="Q78" s="57"/>
      <c r="R78" s="345"/>
      <c r="S78" s="334"/>
      <c r="T78" s="335"/>
    </row>
    <row r="79" spans="1:20" ht="15.75" thickBot="1">
      <c r="A79" s="24" t="s">
        <v>79</v>
      </c>
      <c r="B79" s="4" t="s">
        <v>80</v>
      </c>
      <c r="C79" s="322"/>
      <c r="D79" s="325"/>
      <c r="E79" s="319"/>
      <c r="F79" s="316"/>
      <c r="P79" s="49"/>
      <c r="Q79" s="42"/>
      <c r="R79" s="345"/>
      <c r="S79" s="334"/>
      <c r="T79" s="335"/>
    </row>
    <row r="80" spans="1:20" ht="71.25" customHeight="1" thickBot="1">
      <c r="A80" s="24" t="s">
        <v>81</v>
      </c>
      <c r="B80" s="4" t="s">
        <v>10</v>
      </c>
      <c r="C80" s="323"/>
      <c r="D80" s="326"/>
      <c r="E80" s="320"/>
      <c r="F80" s="317"/>
      <c r="P80" s="49"/>
      <c r="Q80" s="42"/>
      <c r="R80" s="345"/>
      <c r="S80" s="334"/>
      <c r="T80" s="335"/>
    </row>
    <row r="81" spans="1:20" ht="54.75" customHeight="1" thickBot="1">
      <c r="A81" s="7" t="s">
        <v>82</v>
      </c>
      <c r="B81" s="4" t="s">
        <v>83</v>
      </c>
      <c r="C81" s="25">
        <f>E81*E5*6</f>
        <v>10910.716200000001</v>
      </c>
      <c r="D81" s="25">
        <f>E81*E5</f>
        <v>1818.4527</v>
      </c>
      <c r="E81" s="208">
        <v>0.61</v>
      </c>
      <c r="F81" s="108"/>
      <c r="I81" s="96"/>
      <c r="P81" s="48"/>
      <c r="Q81" s="42"/>
      <c r="R81" s="53"/>
      <c r="S81" s="53"/>
      <c r="T81" s="54"/>
    </row>
    <row r="82" spans="1:20" s="31" customFormat="1" ht="31.5" customHeight="1" thickBot="1">
      <c r="A82" s="27" t="s">
        <v>84</v>
      </c>
      <c r="B82" s="35"/>
      <c r="C82" s="34">
        <v>0</v>
      </c>
      <c r="D82" s="34">
        <v>0</v>
      </c>
      <c r="E82" s="209">
        <v>0</v>
      </c>
      <c r="F82" s="109"/>
      <c r="P82" s="43"/>
      <c r="Q82" s="63"/>
      <c r="R82" s="61"/>
      <c r="S82" s="61"/>
      <c r="T82" s="62"/>
    </row>
    <row r="83" spans="1:20" ht="25.5" customHeight="1" thickBot="1">
      <c r="A83" s="15" t="s">
        <v>85</v>
      </c>
      <c r="B83" s="12" t="s">
        <v>46</v>
      </c>
      <c r="C83" s="34">
        <v>0</v>
      </c>
      <c r="D83" s="34">
        <v>0</v>
      </c>
      <c r="E83" s="210">
        <v>0</v>
      </c>
      <c r="F83" s="108"/>
      <c r="P83" s="64"/>
      <c r="Q83" s="41"/>
      <c r="R83" s="65"/>
      <c r="S83" s="65"/>
      <c r="T83" s="66"/>
    </row>
    <row r="84" spans="1:20" ht="84.75" customHeight="1" thickBot="1">
      <c r="A84" s="27" t="s">
        <v>119</v>
      </c>
      <c r="B84" s="94"/>
      <c r="C84" s="34">
        <v>0</v>
      </c>
      <c r="D84" s="34">
        <v>0</v>
      </c>
      <c r="E84" s="209">
        <v>0</v>
      </c>
      <c r="F84" s="108"/>
      <c r="I84" s="96"/>
      <c r="P84" s="64"/>
      <c r="Q84" s="41"/>
      <c r="R84" s="65"/>
      <c r="S84" s="65"/>
      <c r="T84" s="66"/>
    </row>
    <row r="85" spans="1:20" ht="84.75" customHeight="1" thickBot="1">
      <c r="A85" s="27" t="s">
        <v>126</v>
      </c>
      <c r="B85" s="94"/>
      <c r="C85" s="36">
        <v>8943.24</v>
      </c>
      <c r="D85" s="36"/>
      <c r="E85" s="106"/>
      <c r="F85" s="143">
        <v>8943.24</v>
      </c>
      <c r="I85" s="96"/>
      <c r="P85" s="64"/>
      <c r="Q85" s="41"/>
      <c r="R85" s="65"/>
      <c r="S85" s="65"/>
      <c r="T85" s="66"/>
    </row>
    <row r="86" spans="1:20" ht="84.75" customHeight="1" thickBot="1">
      <c r="A86" s="27" t="s">
        <v>128</v>
      </c>
      <c r="B86" s="94"/>
      <c r="C86" s="36">
        <v>715.68</v>
      </c>
      <c r="D86" s="34"/>
      <c r="E86" s="106"/>
      <c r="F86" s="143">
        <v>715.68</v>
      </c>
      <c r="I86" s="96"/>
      <c r="P86" s="64"/>
      <c r="Q86" s="41"/>
      <c r="R86" s="65"/>
      <c r="S86" s="65"/>
      <c r="T86" s="66"/>
    </row>
    <row r="87" spans="1:20" ht="84.75" customHeight="1" thickBot="1">
      <c r="A87" s="27" t="s">
        <v>135</v>
      </c>
      <c r="B87" s="94"/>
      <c r="C87" s="36">
        <v>101.34</v>
      </c>
      <c r="D87" s="34"/>
      <c r="E87" s="106"/>
      <c r="F87" s="143">
        <v>101.34</v>
      </c>
      <c r="I87" s="96"/>
      <c r="P87" s="64"/>
      <c r="Q87" s="41"/>
      <c r="R87" s="65"/>
      <c r="S87" s="65"/>
      <c r="T87" s="66"/>
    </row>
    <row r="88" spans="1:20" ht="30.75" customHeight="1" thickBot="1">
      <c r="A88" s="5" t="s">
        <v>86</v>
      </c>
      <c r="B88" s="16"/>
      <c r="C88" s="26">
        <f>C8+C44+C60+C85</f>
        <v>223938.00839999999</v>
      </c>
      <c r="D88" s="26">
        <f>D82+D60+D44+D8</f>
        <v>35832.461400000007</v>
      </c>
      <c r="E88" s="107">
        <f>E82+E60+E44+E8</f>
        <v>12.02</v>
      </c>
      <c r="F88" s="259">
        <f>F8+F44+F60+F85</f>
        <v>223938.00839999999</v>
      </c>
      <c r="I88" s="96"/>
      <c r="P88" s="67"/>
      <c r="Q88" s="68"/>
      <c r="R88" s="65"/>
      <c r="S88" s="65"/>
      <c r="T88" s="66"/>
    </row>
    <row r="89" spans="1:20" ht="16.5">
      <c r="A89" s="375" t="s">
        <v>132</v>
      </c>
      <c r="B89" s="357"/>
      <c r="C89" s="357"/>
      <c r="D89" s="357"/>
      <c r="E89" s="410"/>
      <c r="F89" s="261">
        <v>102093.47</v>
      </c>
    </row>
    <row r="90" spans="1:20" ht="16.5">
      <c r="A90" s="375" t="s">
        <v>133</v>
      </c>
      <c r="B90" s="357"/>
      <c r="C90" s="357"/>
      <c r="D90" s="357"/>
      <c r="E90" s="357"/>
      <c r="F90" s="282">
        <f>F88+F89-F91</f>
        <v>212898.2684</v>
      </c>
    </row>
    <row r="91" spans="1:20" ht="16.5">
      <c r="A91" s="375" t="s">
        <v>134</v>
      </c>
      <c r="B91" s="357"/>
      <c r="C91" s="357"/>
      <c r="D91" s="357"/>
      <c r="E91" s="357"/>
      <c r="F91" s="261">
        <v>113133.21</v>
      </c>
    </row>
    <row r="92" spans="1:20" ht="16.5">
      <c r="A92" s="215"/>
      <c r="B92" s="216"/>
      <c r="C92" s="216"/>
      <c r="D92" s="216"/>
      <c r="E92" s="216"/>
      <c r="F92" s="217"/>
    </row>
    <row r="94" spans="1:20">
      <c r="A94" s="136" t="s">
        <v>121</v>
      </c>
    </row>
    <row r="95" spans="1:20">
      <c r="A95" s="136"/>
    </row>
    <row r="96" spans="1:20">
      <c r="A96" s="136" t="s">
        <v>122</v>
      </c>
    </row>
  </sheetData>
  <mergeCells count="128">
    <mergeCell ref="A89:E89"/>
    <mergeCell ref="A90:E90"/>
    <mergeCell ref="A91:E91"/>
    <mergeCell ref="S78:S80"/>
    <mergeCell ref="T78:T80"/>
    <mergeCell ref="A76:A77"/>
    <mergeCell ref="P76:P77"/>
    <mergeCell ref="C78:C80"/>
    <mergeCell ref="D78:D80"/>
    <mergeCell ref="E78:E80"/>
    <mergeCell ref="R78:R80"/>
    <mergeCell ref="C73:C77"/>
    <mergeCell ref="D73:D77"/>
    <mergeCell ref="E73:E77"/>
    <mergeCell ref="R73:R77"/>
    <mergeCell ref="S73:S77"/>
    <mergeCell ref="T73:T77"/>
    <mergeCell ref="F73:F77"/>
    <mergeCell ref="F78:F80"/>
    <mergeCell ref="C56:C58"/>
    <mergeCell ref="D56:D58"/>
    <mergeCell ref="E56:E58"/>
    <mergeCell ref="R56:R58"/>
    <mergeCell ref="S56:S58"/>
    <mergeCell ref="T56:T58"/>
    <mergeCell ref="C67:C72"/>
    <mergeCell ref="D67:D72"/>
    <mergeCell ref="E67:E72"/>
    <mergeCell ref="R67:R72"/>
    <mergeCell ref="S67:S72"/>
    <mergeCell ref="T67:T72"/>
    <mergeCell ref="C61:C66"/>
    <mergeCell ref="D61:D66"/>
    <mergeCell ref="E61:E66"/>
    <mergeCell ref="R61:R66"/>
    <mergeCell ref="S61:S66"/>
    <mergeCell ref="T61:T66"/>
    <mergeCell ref="F56:F58"/>
    <mergeCell ref="F61:F66"/>
    <mergeCell ref="F67:F72"/>
    <mergeCell ref="C51:C55"/>
    <mergeCell ref="D51:D55"/>
    <mergeCell ref="E51:E55"/>
    <mergeCell ref="R51:R55"/>
    <mergeCell ref="S51:S55"/>
    <mergeCell ref="T51:T55"/>
    <mergeCell ref="C48:C50"/>
    <mergeCell ref="D48:D50"/>
    <mergeCell ref="E48:E50"/>
    <mergeCell ref="R48:R50"/>
    <mergeCell ref="S48:S50"/>
    <mergeCell ref="T48:T50"/>
    <mergeCell ref="F48:F50"/>
    <mergeCell ref="F51:F55"/>
    <mergeCell ref="C45:C47"/>
    <mergeCell ref="D45:D47"/>
    <mergeCell ref="E45:E47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F45:F47"/>
    <mergeCell ref="C40:C41"/>
    <mergeCell ref="D40:D41"/>
    <mergeCell ref="E40:E41"/>
    <mergeCell ref="R40:R41"/>
    <mergeCell ref="S40:S41"/>
    <mergeCell ref="T40:T41"/>
    <mergeCell ref="C36:C38"/>
    <mergeCell ref="D36:D38"/>
    <mergeCell ref="E36:E38"/>
    <mergeCell ref="R36:R38"/>
    <mergeCell ref="S36:S38"/>
    <mergeCell ref="T36:T38"/>
    <mergeCell ref="E17:E19"/>
    <mergeCell ref="R17:R19"/>
    <mergeCell ref="S17:S19"/>
    <mergeCell ref="T17:T19"/>
    <mergeCell ref="C30:C35"/>
    <mergeCell ref="D30:D35"/>
    <mergeCell ref="E30:E35"/>
    <mergeCell ref="R30:R35"/>
    <mergeCell ref="S30:S35"/>
    <mergeCell ref="T30:T35"/>
    <mergeCell ref="C26:C29"/>
    <mergeCell ref="D26:D29"/>
    <mergeCell ref="E26:E29"/>
    <mergeCell ref="R26:R29"/>
    <mergeCell ref="S26:S29"/>
    <mergeCell ref="T26:T29"/>
    <mergeCell ref="A64:A65"/>
    <mergeCell ref="B64:B65"/>
    <mergeCell ref="C14:C16"/>
    <mergeCell ref="D14:D16"/>
    <mergeCell ref="E14:E16"/>
    <mergeCell ref="R14:R16"/>
    <mergeCell ref="S14:S16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C20:C25"/>
    <mergeCell ref="D20:D25"/>
    <mergeCell ref="E20:E25"/>
    <mergeCell ref="R20:R25"/>
    <mergeCell ref="S20:S25"/>
    <mergeCell ref="T20:T25"/>
    <mergeCell ref="C17:C19"/>
    <mergeCell ref="D17:D19"/>
    <mergeCell ref="F9:F13"/>
    <mergeCell ref="F14:F16"/>
    <mergeCell ref="F17:F19"/>
    <mergeCell ref="F20:F25"/>
    <mergeCell ref="F26:F29"/>
    <mergeCell ref="F30:F35"/>
    <mergeCell ref="F36:F38"/>
    <mergeCell ref="F40:F41"/>
    <mergeCell ref="F42:F43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U95"/>
  <sheetViews>
    <sheetView topLeftCell="A3" workbookViewId="0">
      <selection sqref="A1:F95"/>
    </sheetView>
  </sheetViews>
  <sheetFormatPr defaultRowHeight="15"/>
  <cols>
    <col min="1" max="1" width="77.140625" style="1" customWidth="1"/>
    <col min="2" max="2" width="15.7109375" style="69" customWidth="1"/>
    <col min="3" max="3" width="10.5703125" style="1" customWidth="1"/>
    <col min="4" max="4" width="10.7109375" style="1" customWidth="1"/>
    <col min="5" max="5" width="11.5703125" style="1" customWidth="1"/>
    <col min="6" max="6" width="14.85546875" style="1" customWidth="1"/>
    <col min="7" max="7" width="9.5703125" style="1" bestFit="1" customWidth="1"/>
    <col min="8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116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1991.5</v>
      </c>
      <c r="E5" s="23">
        <v>1991.5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17" t="s">
        <v>2</v>
      </c>
      <c r="F6" s="129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101">
        <v>5</v>
      </c>
      <c r="F7" s="211">
        <v>6</v>
      </c>
      <c r="P7" s="41"/>
      <c r="Q7" s="42"/>
      <c r="R7" s="42"/>
      <c r="S7" s="42"/>
      <c r="T7" s="42"/>
      <c r="U7" s="38"/>
    </row>
    <row r="8" spans="1:21" s="31" customFormat="1" ht="98.25" customHeight="1" thickBot="1">
      <c r="A8" s="27" t="s">
        <v>3</v>
      </c>
      <c r="B8" s="28"/>
      <c r="C8" s="29">
        <f>D8*6</f>
        <v>24017.489999999998</v>
      </c>
      <c r="D8" s="29">
        <f>E8*E5</f>
        <v>4002.9149999999995</v>
      </c>
      <c r="E8" s="102">
        <f>E9+E14+E17+E20+E26+E30+E36+E39+E40+E42</f>
        <v>2.0099999999999998</v>
      </c>
      <c r="F8" s="144">
        <v>24017.49</v>
      </c>
      <c r="P8" s="43"/>
      <c r="Q8" s="44"/>
      <c r="R8" s="45"/>
      <c r="S8" s="45"/>
      <c r="T8" s="46"/>
      <c r="U8" s="47"/>
    </row>
    <row r="9" spans="1:21" ht="39" customHeight="1" thickBot="1">
      <c r="A9" s="7" t="s">
        <v>4</v>
      </c>
      <c r="B9" s="4"/>
      <c r="C9" s="336">
        <f>D9*6</f>
        <v>716.93999999999994</v>
      </c>
      <c r="D9" s="339">
        <f>E9*E5</f>
        <v>119.49</v>
      </c>
      <c r="E9" s="342">
        <v>0.06</v>
      </c>
      <c r="F9" s="315"/>
      <c r="P9" s="48"/>
      <c r="Q9" s="42"/>
      <c r="R9" s="331"/>
      <c r="S9" s="332"/>
      <c r="T9" s="333"/>
    </row>
    <row r="10" spans="1:21" ht="33.75" customHeight="1" thickBot="1">
      <c r="A10" s="24" t="s">
        <v>5</v>
      </c>
      <c r="B10" s="4"/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28.5" customHeight="1" thickBot="1">
      <c r="A11" s="24" t="s">
        <v>6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48.75" customHeight="1" thickBot="1">
      <c r="A12" s="24" t="s">
        <v>8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48" customHeight="1" thickBot="1">
      <c r="A13" s="24" t="s">
        <v>9</v>
      </c>
      <c r="B13" s="4" t="s">
        <v>10</v>
      </c>
      <c r="C13" s="338"/>
      <c r="D13" s="341"/>
      <c r="E13" s="344"/>
      <c r="F13" s="317"/>
      <c r="P13" s="49"/>
      <c r="Q13" s="42"/>
      <c r="R13" s="331"/>
      <c r="S13" s="332"/>
      <c r="T13" s="333"/>
    </row>
    <row r="14" spans="1:21" ht="35.25" customHeight="1" thickBot="1">
      <c r="A14" s="7" t="s">
        <v>11</v>
      </c>
      <c r="B14" s="4"/>
      <c r="C14" s="324">
        <f>D14*6</f>
        <v>955.92</v>
      </c>
      <c r="D14" s="324">
        <f>E14*E5</f>
        <v>159.32</v>
      </c>
      <c r="E14" s="327">
        <v>0.08</v>
      </c>
      <c r="F14" s="315"/>
      <c r="P14" s="48"/>
      <c r="Q14" s="42"/>
      <c r="R14" s="334"/>
      <c r="S14" s="334"/>
      <c r="T14" s="335"/>
    </row>
    <row r="15" spans="1:21" ht="124.5" customHeight="1" thickBot="1">
      <c r="A15" s="24" t="s">
        <v>12</v>
      </c>
      <c r="B15" s="4" t="s">
        <v>7</v>
      </c>
      <c r="C15" s="325"/>
      <c r="D15" s="325"/>
      <c r="E15" s="319"/>
      <c r="F15" s="316"/>
      <c r="P15" s="49"/>
      <c r="Q15" s="42"/>
      <c r="R15" s="334"/>
      <c r="S15" s="334"/>
      <c r="T15" s="335"/>
    </row>
    <row r="16" spans="1:21" ht="57" customHeight="1" thickBot="1">
      <c r="A16" s="24" t="s">
        <v>13</v>
      </c>
      <c r="B16" s="4" t="s">
        <v>10</v>
      </c>
      <c r="C16" s="326"/>
      <c r="D16" s="326"/>
      <c r="E16" s="320"/>
      <c r="F16" s="317"/>
      <c r="P16" s="49"/>
      <c r="Q16" s="42"/>
      <c r="R16" s="334"/>
      <c r="S16" s="334"/>
      <c r="T16" s="335"/>
    </row>
    <row r="17" spans="1:20" ht="49.5" customHeight="1" thickBot="1">
      <c r="A17" s="7" t="s">
        <v>14</v>
      </c>
      <c r="B17" s="4"/>
      <c r="C17" s="321">
        <f>D17*6</f>
        <v>238.98</v>
      </c>
      <c r="D17" s="324">
        <f>E17*E5</f>
        <v>39.83</v>
      </c>
      <c r="E17" s="327">
        <v>0.02</v>
      </c>
      <c r="F17" s="108"/>
      <c r="P17" s="48"/>
      <c r="Q17" s="42"/>
      <c r="R17" s="345"/>
      <c r="S17" s="334"/>
      <c r="T17" s="335"/>
    </row>
    <row r="18" spans="1:20" ht="106.5" customHeight="1" thickBot="1">
      <c r="A18" s="24" t="s">
        <v>15</v>
      </c>
      <c r="B18" s="9" t="s">
        <v>7</v>
      </c>
      <c r="C18" s="322"/>
      <c r="D18" s="325"/>
      <c r="E18" s="319"/>
      <c r="F18" s="315"/>
      <c r="P18" s="49"/>
      <c r="Q18" s="50"/>
      <c r="R18" s="345"/>
      <c r="S18" s="334"/>
      <c r="T18" s="335"/>
    </row>
    <row r="19" spans="1:20" ht="48" customHeight="1" thickBot="1">
      <c r="A19" s="24" t="s">
        <v>16</v>
      </c>
      <c r="B19" s="9" t="s">
        <v>10</v>
      </c>
      <c r="C19" s="323"/>
      <c r="D19" s="326"/>
      <c r="E19" s="320"/>
      <c r="F19" s="317"/>
      <c r="P19" s="49"/>
      <c r="Q19" s="50"/>
      <c r="R19" s="345"/>
      <c r="S19" s="334"/>
      <c r="T19" s="335"/>
    </row>
    <row r="20" spans="1:20" ht="37.5" customHeight="1" thickBot="1">
      <c r="A20" s="7" t="s">
        <v>17</v>
      </c>
      <c r="B20" s="4"/>
      <c r="C20" s="324">
        <f>D20*6</f>
        <v>16848.09</v>
      </c>
      <c r="D20" s="324">
        <f>E20*E5</f>
        <v>2808.0149999999999</v>
      </c>
      <c r="E20" s="327">
        <v>1.41</v>
      </c>
      <c r="F20" s="315"/>
      <c r="P20" s="48"/>
      <c r="Q20" s="42"/>
      <c r="R20" s="334"/>
      <c r="S20" s="334"/>
      <c r="T20" s="335"/>
    </row>
    <row r="21" spans="1:20" ht="30" customHeight="1" thickBot="1">
      <c r="A21" s="10" t="s">
        <v>18</v>
      </c>
      <c r="B21" s="9" t="s">
        <v>7</v>
      </c>
      <c r="C21" s="325"/>
      <c r="D21" s="325"/>
      <c r="E21" s="319"/>
      <c r="F21" s="316"/>
      <c r="P21" s="51"/>
      <c r="Q21" s="50"/>
      <c r="R21" s="334"/>
      <c r="S21" s="334"/>
      <c r="T21" s="335"/>
    </row>
    <row r="22" spans="1:20" ht="72" customHeight="1" thickBot="1">
      <c r="A22" s="37" t="s">
        <v>19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31.5" customHeight="1" thickBot="1">
      <c r="A23" s="10" t="s">
        <v>20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33.75" customHeight="1" thickBot="1">
      <c r="A24" s="10" t="s">
        <v>21</v>
      </c>
      <c r="B24" s="9" t="s">
        <v>10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59.25" customHeight="1" thickBot="1">
      <c r="A25" s="10" t="s">
        <v>22</v>
      </c>
      <c r="B25" s="9" t="s">
        <v>10</v>
      </c>
      <c r="C25" s="326"/>
      <c r="D25" s="326"/>
      <c r="E25" s="320"/>
      <c r="F25" s="317"/>
      <c r="P25" s="51"/>
      <c r="Q25" s="50"/>
      <c r="R25" s="334"/>
      <c r="S25" s="334"/>
      <c r="T25" s="335"/>
    </row>
    <row r="26" spans="1:20" ht="35.25" customHeight="1" thickBot="1">
      <c r="A26" s="7" t="s">
        <v>23</v>
      </c>
      <c r="B26" s="4"/>
      <c r="C26" s="324">
        <f>D26*6</f>
        <v>955.92</v>
      </c>
      <c r="D26" s="324">
        <f>E26*E5</f>
        <v>159.32</v>
      </c>
      <c r="E26" s="327">
        <v>0.08</v>
      </c>
      <c r="F26" s="315"/>
      <c r="P26" s="48"/>
      <c r="Q26" s="42"/>
      <c r="R26" s="334"/>
      <c r="S26" s="334"/>
      <c r="T26" s="335"/>
    </row>
    <row r="27" spans="1:20" ht="45" customHeight="1" thickBot="1">
      <c r="A27" s="10" t="s">
        <v>24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56.25" customHeight="1" thickBot="1">
      <c r="A28" s="10" t="s">
        <v>25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45.75" customHeight="1" thickBot="1">
      <c r="A29" s="10" t="s">
        <v>16</v>
      </c>
      <c r="B29" s="9" t="s">
        <v>10</v>
      </c>
      <c r="C29" s="326"/>
      <c r="D29" s="326"/>
      <c r="E29" s="320"/>
      <c r="F29" s="317"/>
      <c r="P29" s="51"/>
      <c r="Q29" s="50"/>
      <c r="R29" s="334"/>
      <c r="S29" s="334"/>
      <c r="T29" s="335"/>
    </row>
    <row r="30" spans="1:20" ht="41.25" customHeight="1" thickBot="1">
      <c r="A30" s="7" t="s">
        <v>26</v>
      </c>
      <c r="B30" s="4"/>
      <c r="C30" s="321">
        <f>D30*6</f>
        <v>3584.7</v>
      </c>
      <c r="D30" s="324">
        <f>E30*E5</f>
        <v>597.44999999999993</v>
      </c>
      <c r="E30" s="327">
        <v>0.3</v>
      </c>
      <c r="F30" s="315"/>
      <c r="P30" s="48"/>
      <c r="Q30" s="42"/>
      <c r="R30" s="345"/>
      <c r="S30" s="334"/>
      <c r="T30" s="335"/>
    </row>
    <row r="31" spans="1:20" ht="43.5" customHeight="1" thickBot="1">
      <c r="A31" s="24" t="s">
        <v>27</v>
      </c>
      <c r="B31" s="9" t="s">
        <v>7</v>
      </c>
      <c r="C31" s="322"/>
      <c r="D31" s="325"/>
      <c r="E31" s="319"/>
      <c r="F31" s="316"/>
      <c r="P31" s="49"/>
      <c r="Q31" s="52"/>
      <c r="R31" s="345"/>
      <c r="S31" s="334"/>
      <c r="T31" s="335"/>
    </row>
    <row r="32" spans="1:20" ht="44.25" customHeight="1" thickBot="1">
      <c r="A32" s="24" t="s">
        <v>28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49.5" customHeight="1" thickBot="1">
      <c r="A33" s="24" t="s">
        <v>29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55.5" customHeight="1" thickBot="1">
      <c r="A34" s="24" t="s">
        <v>30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48.75" customHeight="1" thickBot="1">
      <c r="A35" s="24" t="s">
        <v>16</v>
      </c>
      <c r="B35" s="4" t="s">
        <v>10</v>
      </c>
      <c r="C35" s="323"/>
      <c r="D35" s="326"/>
      <c r="E35" s="320"/>
      <c r="F35" s="317"/>
      <c r="P35" s="49"/>
      <c r="Q35" s="52"/>
      <c r="R35" s="345"/>
      <c r="S35" s="334"/>
      <c r="T35" s="335"/>
    </row>
    <row r="36" spans="1:20" ht="44.25" customHeight="1" thickBot="1">
      <c r="A36" s="7" t="s">
        <v>32</v>
      </c>
      <c r="B36" s="4"/>
      <c r="C36" s="321">
        <f>D36*6</f>
        <v>238.98</v>
      </c>
      <c r="D36" s="324">
        <f>E36*E5</f>
        <v>39.83</v>
      </c>
      <c r="E36" s="327">
        <v>0.02</v>
      </c>
      <c r="F36" s="315"/>
      <c r="P36" s="48"/>
      <c r="Q36" s="42"/>
      <c r="R36" s="345"/>
      <c r="S36" s="334"/>
      <c r="T36" s="335"/>
    </row>
    <row r="37" spans="1:20" ht="64.5" customHeight="1" thickBot="1">
      <c r="A37" s="24" t="s">
        <v>33</v>
      </c>
      <c r="B37" s="9" t="s">
        <v>34</v>
      </c>
      <c r="C37" s="322"/>
      <c r="D37" s="325"/>
      <c r="E37" s="319"/>
      <c r="F37" s="316"/>
      <c r="P37" s="49"/>
      <c r="Q37" s="52"/>
      <c r="R37" s="345"/>
      <c r="S37" s="334"/>
      <c r="T37" s="335"/>
    </row>
    <row r="38" spans="1:20" ht="48" customHeight="1" thickBot="1">
      <c r="A38" s="24" t="s">
        <v>16</v>
      </c>
      <c r="B38" s="4" t="s">
        <v>10</v>
      </c>
      <c r="C38" s="323"/>
      <c r="D38" s="326"/>
      <c r="E38" s="320"/>
      <c r="F38" s="317"/>
      <c r="P38" s="49"/>
      <c r="Q38" s="52"/>
      <c r="R38" s="345"/>
      <c r="S38" s="334"/>
      <c r="T38" s="335"/>
    </row>
    <row r="39" spans="1:20" ht="78.75" customHeight="1" thickBot="1">
      <c r="A39" s="7" t="s">
        <v>35</v>
      </c>
      <c r="B39" s="4" t="s">
        <v>34</v>
      </c>
      <c r="C39" s="25">
        <f>D39*6</f>
        <v>119.49</v>
      </c>
      <c r="D39" s="25">
        <f>E39*E5</f>
        <v>19.914999999999999</v>
      </c>
      <c r="E39" s="103">
        <v>0.01</v>
      </c>
      <c r="F39" s="108"/>
      <c r="P39" s="48"/>
      <c r="Q39" s="42"/>
      <c r="R39" s="53"/>
      <c r="S39" s="53"/>
      <c r="T39" s="54"/>
    </row>
    <row r="40" spans="1:20" ht="45.75" customHeight="1" thickBot="1">
      <c r="A40" s="7" t="s">
        <v>36</v>
      </c>
      <c r="B40" s="4"/>
      <c r="C40" s="328">
        <f>D40*6</f>
        <v>238.98</v>
      </c>
      <c r="D40" s="329">
        <f>E40*E5</f>
        <v>39.83</v>
      </c>
      <c r="E40" s="318">
        <v>0.02</v>
      </c>
      <c r="F40" s="108"/>
      <c r="P40" s="48"/>
      <c r="Q40" s="42"/>
      <c r="R40" s="345"/>
      <c r="S40" s="334"/>
      <c r="T40" s="335"/>
    </row>
    <row r="41" spans="1:20" ht="68.25" customHeight="1" thickBot="1">
      <c r="A41" s="24" t="s">
        <v>37</v>
      </c>
      <c r="B41" s="4" t="s">
        <v>34</v>
      </c>
      <c r="C41" s="323"/>
      <c r="D41" s="326"/>
      <c r="E41" s="320"/>
      <c r="F41" s="108"/>
      <c r="P41" s="49"/>
      <c r="Q41" s="42"/>
      <c r="R41" s="345"/>
      <c r="S41" s="334"/>
      <c r="T41" s="335"/>
    </row>
    <row r="42" spans="1:20" ht="54" customHeight="1" thickBot="1">
      <c r="A42" s="7" t="s">
        <v>38</v>
      </c>
      <c r="B42" s="12"/>
      <c r="C42" s="321">
        <f>E42*E5*6</f>
        <v>119.49</v>
      </c>
      <c r="D42" s="324">
        <f>E42*E5</f>
        <v>19.914999999999999</v>
      </c>
      <c r="E42" s="327">
        <v>0.01</v>
      </c>
      <c r="F42" s="315"/>
      <c r="P42" s="48"/>
      <c r="Q42" s="41"/>
      <c r="R42" s="345"/>
      <c r="S42" s="334"/>
      <c r="T42" s="335"/>
    </row>
    <row r="43" spans="1:20" ht="107.25" customHeight="1" thickBot="1">
      <c r="A43" s="24" t="s">
        <v>39</v>
      </c>
      <c r="B43" s="12" t="s">
        <v>7</v>
      </c>
      <c r="C43" s="323"/>
      <c r="D43" s="326"/>
      <c r="E43" s="320"/>
      <c r="F43" s="317"/>
      <c r="P43" s="49"/>
      <c r="Q43" s="41"/>
      <c r="R43" s="345"/>
      <c r="S43" s="334"/>
      <c r="T43" s="335"/>
    </row>
    <row r="44" spans="1:20" s="31" customFormat="1" ht="37.5" customHeight="1" thickBot="1">
      <c r="A44" s="32" t="s">
        <v>40</v>
      </c>
      <c r="B44" s="28"/>
      <c r="C44" s="29">
        <f>C45+C48+C51+C56+C59</f>
        <v>46123.14</v>
      </c>
      <c r="D44" s="36">
        <f>E44*E5</f>
        <v>7687.19</v>
      </c>
      <c r="E44" s="102">
        <f>E45+E48+E51+E56+E59</f>
        <v>3.86</v>
      </c>
      <c r="F44" s="144">
        <v>46123.14</v>
      </c>
      <c r="P44" s="55"/>
      <c r="Q44" s="44"/>
      <c r="R44" s="45"/>
      <c r="S44" s="56"/>
      <c r="T44" s="46"/>
    </row>
    <row r="45" spans="1:20" ht="39.75" customHeight="1" thickBot="1">
      <c r="A45" s="7" t="s">
        <v>41</v>
      </c>
      <c r="B45" s="6"/>
      <c r="C45" s="328">
        <f>D45*6</f>
        <v>3226.2300000000005</v>
      </c>
      <c r="D45" s="358">
        <f>E45*E5</f>
        <v>537.70500000000004</v>
      </c>
      <c r="E45" s="318">
        <v>0.27</v>
      </c>
      <c r="F45" s="315"/>
      <c r="P45" s="48"/>
      <c r="Q45" s="57"/>
      <c r="R45" s="345"/>
      <c r="S45" s="335"/>
      <c r="T45" s="335"/>
    </row>
    <row r="46" spans="1:20" ht="25.5" customHeight="1" thickBot="1">
      <c r="A46" s="24" t="s">
        <v>42</v>
      </c>
      <c r="B46" s="4" t="s">
        <v>7</v>
      </c>
      <c r="C46" s="322"/>
      <c r="D46" s="359"/>
      <c r="E46" s="319"/>
      <c r="F46" s="316"/>
      <c r="P46" s="49"/>
      <c r="Q46" s="58"/>
      <c r="R46" s="345"/>
      <c r="S46" s="335"/>
      <c r="T46" s="335"/>
    </row>
    <row r="47" spans="1:20" ht="63" customHeight="1" thickBot="1">
      <c r="A47" s="24" t="s">
        <v>43</v>
      </c>
      <c r="B47" s="4" t="s">
        <v>10</v>
      </c>
      <c r="C47" s="323"/>
      <c r="D47" s="360"/>
      <c r="E47" s="320"/>
      <c r="F47" s="317"/>
      <c r="P47" s="49"/>
      <c r="Q47" s="58"/>
      <c r="R47" s="345"/>
      <c r="S47" s="335"/>
      <c r="T47" s="335"/>
    </row>
    <row r="48" spans="1:20" ht="39.75" customHeight="1" thickBot="1">
      <c r="A48" s="7" t="s">
        <v>44</v>
      </c>
      <c r="B48" s="6"/>
      <c r="C48" s="321">
        <f>D48*6</f>
        <v>14338.8</v>
      </c>
      <c r="D48" s="324">
        <f>E48*E5</f>
        <v>2389.7999999999997</v>
      </c>
      <c r="E48" s="327">
        <v>1.2</v>
      </c>
      <c r="F48" s="315"/>
      <c r="P48" s="48"/>
      <c r="Q48" s="57"/>
      <c r="R48" s="345"/>
      <c r="S48" s="334"/>
      <c r="T48" s="335"/>
    </row>
    <row r="49" spans="1:20" ht="72.75" customHeight="1" thickBot="1">
      <c r="A49" s="24" t="s">
        <v>45</v>
      </c>
      <c r="B49" s="12" t="s">
        <v>46</v>
      </c>
      <c r="C49" s="322"/>
      <c r="D49" s="325"/>
      <c r="E49" s="319"/>
      <c r="F49" s="316"/>
      <c r="P49" s="49"/>
      <c r="Q49" s="41"/>
      <c r="R49" s="345"/>
      <c r="S49" s="334"/>
      <c r="T49" s="335"/>
    </row>
    <row r="50" spans="1:20" ht="72" customHeight="1" thickBot="1">
      <c r="A50" s="24" t="s">
        <v>47</v>
      </c>
      <c r="B50" s="4" t="s">
        <v>48</v>
      </c>
      <c r="C50" s="323"/>
      <c r="D50" s="326"/>
      <c r="E50" s="320"/>
      <c r="F50" s="317"/>
      <c r="P50" s="49"/>
      <c r="Q50" s="42"/>
      <c r="R50" s="345"/>
      <c r="S50" s="334"/>
      <c r="T50" s="335"/>
    </row>
    <row r="51" spans="1:20" ht="38.25" customHeight="1" thickBot="1">
      <c r="A51" s="7" t="s">
        <v>49</v>
      </c>
      <c r="B51" s="6"/>
      <c r="C51" s="324">
        <f>D51*6</f>
        <v>10634.61</v>
      </c>
      <c r="D51" s="324">
        <f>E51*E5</f>
        <v>1772.4349999999999</v>
      </c>
      <c r="E51" s="327">
        <v>0.89</v>
      </c>
      <c r="F51" s="315"/>
      <c r="P51" s="48"/>
      <c r="Q51" s="57"/>
      <c r="R51" s="334"/>
      <c r="S51" s="334"/>
      <c r="T51" s="335"/>
    </row>
    <row r="52" spans="1:20" ht="37.5" customHeight="1" thickBot="1">
      <c r="A52" s="24" t="s">
        <v>50</v>
      </c>
      <c r="B52" s="12" t="s">
        <v>34</v>
      </c>
      <c r="C52" s="325"/>
      <c r="D52" s="325"/>
      <c r="E52" s="319"/>
      <c r="F52" s="316"/>
      <c r="P52" s="49"/>
      <c r="Q52" s="59"/>
      <c r="R52" s="334"/>
      <c r="S52" s="334"/>
      <c r="T52" s="335"/>
    </row>
    <row r="53" spans="1:20" ht="25.5" customHeight="1" thickBot="1">
      <c r="A53" s="13" t="s">
        <v>51</v>
      </c>
      <c r="B53" s="12" t="s">
        <v>34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30.75" customHeight="1" thickBot="1">
      <c r="A54" s="13" t="s">
        <v>52</v>
      </c>
      <c r="B54" s="12" t="s">
        <v>10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40.5" customHeight="1" thickBot="1">
      <c r="A55" s="24" t="s">
        <v>53</v>
      </c>
      <c r="B55" s="4" t="s">
        <v>34</v>
      </c>
      <c r="C55" s="326"/>
      <c r="D55" s="326"/>
      <c r="E55" s="320"/>
      <c r="F55" s="317"/>
      <c r="P55" s="49"/>
      <c r="Q55" s="58"/>
      <c r="R55" s="334"/>
      <c r="S55" s="334"/>
      <c r="T55" s="335"/>
    </row>
    <row r="56" spans="1:20" ht="43.5" customHeight="1" thickBot="1">
      <c r="A56" s="7" t="s">
        <v>54</v>
      </c>
      <c r="B56" s="6"/>
      <c r="C56" s="324">
        <f>D56*6</f>
        <v>2987.25</v>
      </c>
      <c r="D56" s="324">
        <f>E56*E5</f>
        <v>497.875</v>
      </c>
      <c r="E56" s="327">
        <v>0.25</v>
      </c>
      <c r="F56" s="315"/>
      <c r="P56" s="48"/>
      <c r="Q56" s="57"/>
      <c r="R56" s="334"/>
      <c r="S56" s="334"/>
      <c r="T56" s="335"/>
    </row>
    <row r="57" spans="1:20" ht="60.75" customHeight="1" thickBot="1">
      <c r="A57" s="24" t="s">
        <v>55</v>
      </c>
      <c r="B57" s="4" t="s">
        <v>31</v>
      </c>
      <c r="C57" s="325"/>
      <c r="D57" s="325"/>
      <c r="E57" s="319"/>
      <c r="F57" s="316"/>
      <c r="P57" s="49"/>
      <c r="Q57" s="42"/>
      <c r="R57" s="334"/>
      <c r="S57" s="334"/>
      <c r="T57" s="335"/>
    </row>
    <row r="58" spans="1:20" ht="39" thickBot="1">
      <c r="A58" s="24" t="s">
        <v>56</v>
      </c>
      <c r="B58" s="4" t="s">
        <v>7</v>
      </c>
      <c r="C58" s="325"/>
      <c r="D58" s="325"/>
      <c r="E58" s="319"/>
      <c r="F58" s="317"/>
      <c r="P58" s="49"/>
      <c r="Q58" s="42"/>
      <c r="R58" s="334"/>
      <c r="S58" s="334"/>
      <c r="T58" s="335"/>
    </row>
    <row r="59" spans="1:20" ht="28.5" customHeight="1" thickBot="1">
      <c r="A59" s="7" t="s">
        <v>118</v>
      </c>
      <c r="B59" s="89" t="s">
        <v>83</v>
      </c>
      <c r="C59" s="91">
        <f>E59*E5*6</f>
        <v>14936.25</v>
      </c>
      <c r="D59" s="91">
        <f>E59*E5</f>
        <v>2489.375</v>
      </c>
      <c r="E59" s="236">
        <v>1.25</v>
      </c>
      <c r="F59" s="108"/>
      <c r="P59" s="48"/>
      <c r="Q59" s="57"/>
      <c r="R59" s="87"/>
      <c r="S59" s="87"/>
      <c r="T59" s="88"/>
    </row>
    <row r="60" spans="1:20" s="31" customFormat="1" ht="36.75" customHeight="1" thickBot="1">
      <c r="A60" s="32" t="s">
        <v>60</v>
      </c>
      <c r="B60" s="90"/>
      <c r="C60" s="92">
        <f>C61+C67+C73+C78+C81</f>
        <v>73486.349999999991</v>
      </c>
      <c r="D60" s="92">
        <f>E60*E5</f>
        <v>12247.725</v>
      </c>
      <c r="E60" s="105">
        <f>E61+E67+E73+E78+E81</f>
        <v>6.15</v>
      </c>
      <c r="F60" s="179">
        <v>73486.350000000006</v>
      </c>
      <c r="G60" s="97"/>
      <c r="P60" s="55"/>
      <c r="Q60" s="44"/>
      <c r="R60" s="61"/>
      <c r="S60" s="61"/>
      <c r="T60" s="62"/>
    </row>
    <row r="61" spans="1:20" ht="39" customHeight="1" thickBot="1">
      <c r="A61" s="7" t="s">
        <v>61</v>
      </c>
      <c r="B61" s="12"/>
      <c r="C61" s="325">
        <f>D61*6</f>
        <v>21269.22</v>
      </c>
      <c r="D61" s="325">
        <f>E61*E5</f>
        <v>3544.87</v>
      </c>
      <c r="E61" s="319">
        <v>1.78</v>
      </c>
      <c r="F61" s="315"/>
      <c r="P61" s="48"/>
      <c r="Q61" s="41"/>
      <c r="R61" s="334"/>
      <c r="S61" s="334"/>
      <c r="T61" s="335"/>
    </row>
    <row r="62" spans="1:20" ht="64.5" thickBot="1">
      <c r="A62" s="24" t="s">
        <v>62</v>
      </c>
      <c r="B62" s="4" t="s">
        <v>63</v>
      </c>
      <c r="C62" s="325"/>
      <c r="D62" s="325"/>
      <c r="E62" s="319"/>
      <c r="F62" s="316"/>
      <c r="P62" s="49"/>
      <c r="Q62" s="42"/>
      <c r="R62" s="334"/>
      <c r="S62" s="334"/>
      <c r="T62" s="335"/>
    </row>
    <row r="63" spans="1:20" ht="15.75" thickBot="1">
      <c r="A63" s="219" t="s">
        <v>123</v>
      </c>
      <c r="B63" s="147" t="s">
        <v>124</v>
      </c>
      <c r="C63" s="325"/>
      <c r="D63" s="325"/>
      <c r="E63" s="319"/>
      <c r="F63" s="316"/>
      <c r="P63" s="218"/>
      <c r="Q63" s="42"/>
      <c r="R63" s="334"/>
      <c r="S63" s="334"/>
      <c r="T63" s="335"/>
    </row>
    <row r="64" spans="1:20" ht="59.25" customHeight="1">
      <c r="A64" s="346" t="s">
        <v>91</v>
      </c>
      <c r="B64" s="355" t="s">
        <v>7</v>
      </c>
      <c r="C64" s="325"/>
      <c r="D64" s="325"/>
      <c r="E64" s="319"/>
      <c r="F64" s="316"/>
      <c r="P64" s="49"/>
      <c r="Q64" s="41"/>
      <c r="R64" s="334"/>
      <c r="S64" s="334"/>
      <c r="T64" s="335"/>
    </row>
    <row r="65" spans="1:20" ht="4.5" customHeight="1" thickBot="1">
      <c r="A65" s="348"/>
      <c r="B65" s="356"/>
      <c r="C65" s="325"/>
      <c r="D65" s="325"/>
      <c r="E65" s="319"/>
      <c r="F65" s="316"/>
      <c r="P65" s="49"/>
      <c r="Q65" s="41"/>
      <c r="R65" s="334"/>
      <c r="S65" s="334"/>
      <c r="T65" s="335"/>
    </row>
    <row r="66" spans="1:20" ht="33" customHeight="1" thickBot="1">
      <c r="A66" s="24" t="s">
        <v>65</v>
      </c>
      <c r="B66" s="12" t="s">
        <v>10</v>
      </c>
      <c r="C66" s="326"/>
      <c r="D66" s="326"/>
      <c r="E66" s="320"/>
      <c r="F66" s="317"/>
      <c r="P66" s="49"/>
      <c r="Q66" s="41"/>
      <c r="R66" s="334"/>
      <c r="S66" s="334"/>
      <c r="T66" s="335"/>
    </row>
    <row r="67" spans="1:20" ht="74.25" customHeight="1" thickBot="1">
      <c r="A67" s="7" t="s">
        <v>66</v>
      </c>
      <c r="B67" s="12"/>
      <c r="C67" s="324">
        <f>D67*6</f>
        <v>18759.93</v>
      </c>
      <c r="D67" s="324">
        <f>E67*E5</f>
        <v>3126.6550000000002</v>
      </c>
      <c r="E67" s="327">
        <v>1.57</v>
      </c>
      <c r="F67" s="315"/>
      <c r="P67" s="48"/>
      <c r="Q67" s="41"/>
      <c r="R67" s="334"/>
      <c r="S67" s="334"/>
      <c r="T67" s="335"/>
    </row>
    <row r="68" spans="1:20" ht="39.75" customHeight="1" thickBot="1">
      <c r="A68" s="24" t="s">
        <v>67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38.25" customHeight="1" thickBot="1">
      <c r="A69" s="24" t="s">
        <v>68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34.5" customHeight="1" thickBot="1">
      <c r="A70" s="24" t="s">
        <v>69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38.25" customHeight="1" thickBot="1">
      <c r="A71" s="24" t="s">
        <v>70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28.5" customHeight="1" thickBot="1">
      <c r="A72" s="24" t="s">
        <v>71</v>
      </c>
      <c r="B72" s="4" t="s">
        <v>72</v>
      </c>
      <c r="C72" s="326"/>
      <c r="D72" s="326"/>
      <c r="E72" s="320"/>
      <c r="F72" s="317"/>
      <c r="P72" s="49"/>
      <c r="Q72" s="42"/>
      <c r="R72" s="334"/>
      <c r="S72" s="334"/>
      <c r="T72" s="335"/>
    </row>
    <row r="73" spans="1:20" ht="34.5" customHeight="1" thickBot="1">
      <c r="A73" s="7" t="s">
        <v>73</v>
      </c>
      <c r="B73" s="12"/>
      <c r="C73" s="324">
        <f>D73*6</f>
        <v>7049.91</v>
      </c>
      <c r="D73" s="324">
        <f>E73*E5</f>
        <v>1174.9849999999999</v>
      </c>
      <c r="E73" s="327">
        <v>0.59</v>
      </c>
      <c r="F73" s="315"/>
      <c r="P73" s="48"/>
      <c r="Q73" s="41"/>
      <c r="R73" s="334"/>
      <c r="S73" s="334"/>
      <c r="T73" s="335"/>
    </row>
    <row r="74" spans="1:20" ht="36.75" customHeight="1" thickBot="1">
      <c r="A74" s="24" t="s">
        <v>74</v>
      </c>
      <c r="B74" s="12" t="s">
        <v>75</v>
      </c>
      <c r="C74" s="325"/>
      <c r="D74" s="325"/>
      <c r="E74" s="319"/>
      <c r="F74" s="316"/>
      <c r="P74" s="49"/>
      <c r="Q74" s="41"/>
      <c r="R74" s="334"/>
      <c r="S74" s="334"/>
      <c r="T74" s="335"/>
    </row>
    <row r="75" spans="1:20" ht="34.5" customHeight="1" thickBot="1">
      <c r="A75" s="24" t="s">
        <v>76</v>
      </c>
      <c r="B75" s="12" t="s">
        <v>10</v>
      </c>
      <c r="C75" s="325"/>
      <c r="D75" s="325"/>
      <c r="E75" s="319"/>
      <c r="F75" s="316"/>
      <c r="P75" s="49"/>
      <c r="Q75" s="41"/>
      <c r="R75" s="334"/>
      <c r="S75" s="334"/>
      <c r="T75" s="335"/>
    </row>
    <row r="76" spans="1:20" ht="35.25" customHeight="1" thickBot="1">
      <c r="A76" s="346" t="s">
        <v>77</v>
      </c>
      <c r="B76" s="14"/>
      <c r="C76" s="325"/>
      <c r="D76" s="325"/>
      <c r="E76" s="319"/>
      <c r="F76" s="316"/>
      <c r="P76" s="351"/>
      <c r="Q76" s="49"/>
      <c r="R76" s="334"/>
      <c r="S76" s="334"/>
      <c r="T76" s="335"/>
    </row>
    <row r="77" spans="1:20" ht="15.75" thickBot="1">
      <c r="A77" s="347"/>
      <c r="B77" s="12" t="s">
        <v>72</v>
      </c>
      <c r="C77" s="326"/>
      <c r="D77" s="326"/>
      <c r="E77" s="320"/>
      <c r="F77" s="317"/>
      <c r="P77" s="351"/>
      <c r="Q77" s="41"/>
      <c r="R77" s="334"/>
      <c r="S77" s="334"/>
      <c r="T77" s="335"/>
    </row>
    <row r="78" spans="1:20" ht="37.5" customHeight="1" thickBot="1">
      <c r="A78" s="7" t="s">
        <v>78</v>
      </c>
      <c r="B78" s="6"/>
      <c r="C78" s="321">
        <f>E78*E5*6</f>
        <v>19118.400000000001</v>
      </c>
      <c r="D78" s="324">
        <f>E78*E5</f>
        <v>3186.4</v>
      </c>
      <c r="E78" s="327">
        <v>1.6</v>
      </c>
      <c r="F78" s="315"/>
      <c r="P78" s="48"/>
      <c r="Q78" s="57"/>
      <c r="R78" s="345"/>
      <c r="S78" s="334"/>
      <c r="T78" s="335"/>
    </row>
    <row r="79" spans="1:20" ht="33" customHeight="1" thickBot="1">
      <c r="A79" s="24" t="s">
        <v>79</v>
      </c>
      <c r="B79" s="4" t="s">
        <v>80</v>
      </c>
      <c r="C79" s="322"/>
      <c r="D79" s="325"/>
      <c r="E79" s="319"/>
      <c r="F79" s="316"/>
      <c r="P79" s="49"/>
      <c r="Q79" s="42"/>
      <c r="R79" s="345"/>
      <c r="S79" s="334"/>
      <c r="T79" s="335"/>
    </row>
    <row r="80" spans="1:20" ht="73.5" customHeight="1" thickBot="1">
      <c r="A80" s="24" t="s">
        <v>81</v>
      </c>
      <c r="B80" s="4" t="s">
        <v>10</v>
      </c>
      <c r="C80" s="323"/>
      <c r="D80" s="326"/>
      <c r="E80" s="319"/>
      <c r="F80" s="317"/>
      <c r="P80" s="49"/>
      <c r="Q80" s="42"/>
      <c r="R80" s="345"/>
      <c r="S80" s="334"/>
      <c r="T80" s="335"/>
    </row>
    <row r="81" spans="1:20" ht="61.5" customHeight="1" thickBot="1">
      <c r="A81" s="7" t="s">
        <v>82</v>
      </c>
      <c r="B81" s="4" t="s">
        <v>83</v>
      </c>
      <c r="C81" s="25">
        <f>E81*E5*6</f>
        <v>7288.89</v>
      </c>
      <c r="D81" s="227">
        <f>E81*E5</f>
        <v>1214.8150000000001</v>
      </c>
      <c r="E81" s="236">
        <v>0.61</v>
      </c>
      <c r="F81" s="108"/>
      <c r="H81" s="96"/>
      <c r="P81" s="48"/>
      <c r="Q81" s="42"/>
      <c r="R81" s="53"/>
      <c r="S81" s="53"/>
      <c r="T81" s="54"/>
    </row>
    <row r="82" spans="1:20" s="31" customFormat="1" ht="33" customHeight="1" thickBot="1">
      <c r="A82" s="27" t="s">
        <v>84</v>
      </c>
      <c r="B82" s="35"/>
      <c r="C82" s="34">
        <v>0</v>
      </c>
      <c r="D82" s="228">
        <v>0</v>
      </c>
      <c r="E82" s="105">
        <v>0</v>
      </c>
      <c r="F82" s="109"/>
      <c r="P82" s="43"/>
      <c r="Q82" s="63"/>
      <c r="R82" s="61"/>
      <c r="S82" s="61"/>
      <c r="T82" s="62"/>
    </row>
    <row r="83" spans="1:20" ht="33" customHeight="1" thickBot="1">
      <c r="A83" s="15" t="s">
        <v>85</v>
      </c>
      <c r="B83" s="12" t="s">
        <v>46</v>
      </c>
      <c r="C83" s="34">
        <v>0</v>
      </c>
      <c r="D83" s="228">
        <v>0</v>
      </c>
      <c r="E83" s="237">
        <v>0</v>
      </c>
      <c r="F83" s="108"/>
      <c r="P83" s="64"/>
      <c r="Q83" s="41"/>
      <c r="R83" s="65"/>
      <c r="S83" s="65"/>
      <c r="T83" s="66"/>
    </row>
    <row r="84" spans="1:20" ht="67.5" customHeight="1" thickBot="1">
      <c r="A84" s="27" t="s">
        <v>119</v>
      </c>
      <c r="B84" s="94"/>
      <c r="C84" s="34">
        <v>0</v>
      </c>
      <c r="D84" s="61">
        <v>0</v>
      </c>
      <c r="E84" s="270">
        <v>0</v>
      </c>
      <c r="F84" s="108"/>
      <c r="P84" s="64"/>
      <c r="Q84" s="41"/>
      <c r="R84" s="65"/>
      <c r="S84" s="65"/>
      <c r="T84" s="66"/>
    </row>
    <row r="85" spans="1:20" ht="67.5" customHeight="1" thickBot="1">
      <c r="A85" s="27" t="s">
        <v>126</v>
      </c>
      <c r="B85" s="94"/>
      <c r="C85" s="56">
        <v>8962.44</v>
      </c>
      <c r="D85" s="197"/>
      <c r="E85" s="278"/>
      <c r="F85" s="214">
        <v>8962.44</v>
      </c>
      <c r="P85" s="64"/>
      <c r="Q85" s="41"/>
      <c r="R85" s="65"/>
      <c r="S85" s="65"/>
      <c r="T85" s="66"/>
    </row>
    <row r="86" spans="1:20" ht="67.5" customHeight="1" thickBot="1">
      <c r="A86" s="27" t="s">
        <v>128</v>
      </c>
      <c r="B86" s="277"/>
      <c r="C86" s="279">
        <v>358.68</v>
      </c>
      <c r="D86" s="92"/>
      <c r="E86" s="93"/>
      <c r="F86" s="214">
        <v>358.68</v>
      </c>
      <c r="P86" s="64"/>
      <c r="Q86" s="41"/>
      <c r="R86" s="65"/>
      <c r="S86" s="65"/>
      <c r="T86" s="66"/>
    </row>
    <row r="87" spans="1:20" ht="30.75" customHeight="1" thickBot="1">
      <c r="A87" s="5" t="s">
        <v>86</v>
      </c>
      <c r="B87" s="16"/>
      <c r="C87" s="26">
        <f>C60+C44+C8+C85+C86</f>
        <v>152948.09999999998</v>
      </c>
      <c r="D87" s="26">
        <f>D82+D60+D44+D8</f>
        <v>23937.83</v>
      </c>
      <c r="E87" s="201">
        <f>E82+E60+E44+E8</f>
        <v>12.02</v>
      </c>
      <c r="F87" s="232">
        <f>F8+F44+F60+F85+F86</f>
        <v>152948.1</v>
      </c>
      <c r="G87" s="96"/>
      <c r="P87" s="67"/>
      <c r="Q87" s="68"/>
      <c r="R87" s="65"/>
      <c r="S87" s="65"/>
      <c r="T87" s="66"/>
    </row>
    <row r="88" spans="1:20" ht="16.5">
      <c r="A88" s="375" t="s">
        <v>132</v>
      </c>
      <c r="B88" s="357"/>
      <c r="C88" s="357"/>
      <c r="D88" s="357"/>
      <c r="E88" s="410"/>
      <c r="F88" s="261">
        <v>62175.98</v>
      </c>
      <c r="I88" s="96"/>
    </row>
    <row r="89" spans="1:20" ht="16.5">
      <c r="A89" s="375" t="s">
        <v>133</v>
      </c>
      <c r="B89" s="357"/>
      <c r="C89" s="357"/>
      <c r="D89" s="357"/>
      <c r="E89" s="357"/>
      <c r="F89" s="261">
        <f>F87+F88-F90</f>
        <v>140357.35000000003</v>
      </c>
    </row>
    <row r="90" spans="1:20" ht="16.5">
      <c r="A90" s="375" t="s">
        <v>134</v>
      </c>
      <c r="B90" s="357"/>
      <c r="C90" s="357"/>
      <c r="D90" s="357"/>
      <c r="E90" s="357"/>
      <c r="F90" s="261">
        <v>74766.73</v>
      </c>
    </row>
    <row r="91" spans="1:20" ht="16.5">
      <c r="A91" s="215"/>
      <c r="B91" s="216"/>
      <c r="C91" s="216"/>
      <c r="D91" s="216"/>
      <c r="E91" s="216"/>
      <c r="F91" s="217"/>
    </row>
    <row r="93" spans="1:20">
      <c r="A93" s="136" t="s">
        <v>121</v>
      </c>
    </row>
    <row r="94" spans="1:20">
      <c r="A94" s="136"/>
    </row>
    <row r="95" spans="1:20">
      <c r="A95" s="136" t="s">
        <v>122</v>
      </c>
    </row>
  </sheetData>
  <mergeCells count="127">
    <mergeCell ref="A88:E88"/>
    <mergeCell ref="A89:E89"/>
    <mergeCell ref="A90:E90"/>
    <mergeCell ref="S78:S80"/>
    <mergeCell ref="T78:T80"/>
    <mergeCell ref="A76:A77"/>
    <mergeCell ref="P76:P77"/>
    <mergeCell ref="C78:C80"/>
    <mergeCell ref="D78:D80"/>
    <mergeCell ref="E78:E80"/>
    <mergeCell ref="R78:R80"/>
    <mergeCell ref="C73:C77"/>
    <mergeCell ref="D73:D77"/>
    <mergeCell ref="E73:E77"/>
    <mergeCell ref="R73:R77"/>
    <mergeCell ref="S73:S77"/>
    <mergeCell ref="T73:T77"/>
    <mergeCell ref="F73:F77"/>
    <mergeCell ref="F78:F80"/>
    <mergeCell ref="R56:R58"/>
    <mergeCell ref="S56:S58"/>
    <mergeCell ref="T56:T58"/>
    <mergeCell ref="C67:C72"/>
    <mergeCell ref="D67:D72"/>
    <mergeCell ref="E67:E72"/>
    <mergeCell ref="R67:R72"/>
    <mergeCell ref="S67:S72"/>
    <mergeCell ref="T67:T72"/>
    <mergeCell ref="C61:C66"/>
    <mergeCell ref="D61:D66"/>
    <mergeCell ref="E61:E66"/>
    <mergeCell ref="R61:R66"/>
    <mergeCell ref="S61:S66"/>
    <mergeCell ref="T61:T66"/>
    <mergeCell ref="F56:F58"/>
    <mergeCell ref="F61:F66"/>
    <mergeCell ref="F67:F72"/>
    <mergeCell ref="R51:R55"/>
    <mergeCell ref="S51:S55"/>
    <mergeCell ref="T51:T55"/>
    <mergeCell ref="C48:C50"/>
    <mergeCell ref="D48:D50"/>
    <mergeCell ref="E48:E50"/>
    <mergeCell ref="R48:R50"/>
    <mergeCell ref="S48:S50"/>
    <mergeCell ref="T48:T50"/>
    <mergeCell ref="F48:F50"/>
    <mergeCell ref="F51:F55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F45:F47"/>
    <mergeCell ref="F42:F43"/>
    <mergeCell ref="R40:R41"/>
    <mergeCell ref="S40:S41"/>
    <mergeCell ref="T40:T41"/>
    <mergeCell ref="C36:C38"/>
    <mergeCell ref="D36:D38"/>
    <mergeCell ref="E36:E38"/>
    <mergeCell ref="R36:R38"/>
    <mergeCell ref="S36:S38"/>
    <mergeCell ref="T36:T38"/>
    <mergeCell ref="F36:F38"/>
    <mergeCell ref="R30:R35"/>
    <mergeCell ref="S30:S35"/>
    <mergeCell ref="T30:T35"/>
    <mergeCell ref="C26:C29"/>
    <mergeCell ref="D26:D29"/>
    <mergeCell ref="E26:E29"/>
    <mergeCell ref="R26:R29"/>
    <mergeCell ref="S26:S29"/>
    <mergeCell ref="T26:T29"/>
    <mergeCell ref="F26:F29"/>
    <mergeCell ref="F30:F35"/>
    <mergeCell ref="R20:R25"/>
    <mergeCell ref="S20:S25"/>
    <mergeCell ref="T20:T25"/>
    <mergeCell ref="C17:C19"/>
    <mergeCell ref="D17:D19"/>
    <mergeCell ref="E17:E19"/>
    <mergeCell ref="R17:R19"/>
    <mergeCell ref="S17:S19"/>
    <mergeCell ref="T17:T19"/>
    <mergeCell ref="F18:F19"/>
    <mergeCell ref="F20:F25"/>
    <mergeCell ref="R14:R16"/>
    <mergeCell ref="S14:S16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F9:F13"/>
    <mergeCell ref="F14:F16"/>
    <mergeCell ref="A64:A65"/>
    <mergeCell ref="B64:B65"/>
    <mergeCell ref="C14:C16"/>
    <mergeCell ref="D14:D16"/>
    <mergeCell ref="E14:E16"/>
    <mergeCell ref="C20:C25"/>
    <mergeCell ref="D20:D25"/>
    <mergeCell ref="E20:E25"/>
    <mergeCell ref="C30:C35"/>
    <mergeCell ref="D30:D35"/>
    <mergeCell ref="E30:E35"/>
    <mergeCell ref="C40:C41"/>
    <mergeCell ref="D40:D41"/>
    <mergeCell ref="E40:E41"/>
    <mergeCell ref="C45:C47"/>
    <mergeCell ref="D45:D47"/>
    <mergeCell ref="E45:E47"/>
    <mergeCell ref="C51:C55"/>
    <mergeCell ref="D51:D55"/>
    <mergeCell ref="E51:E55"/>
    <mergeCell ref="C56:C58"/>
    <mergeCell ref="D56:D58"/>
    <mergeCell ref="E56:E58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U95"/>
  <sheetViews>
    <sheetView topLeftCell="A80" workbookViewId="0">
      <selection sqref="A1:F95"/>
    </sheetView>
  </sheetViews>
  <sheetFormatPr defaultRowHeight="15"/>
  <cols>
    <col min="1" max="1" width="75" style="1" customWidth="1"/>
    <col min="2" max="2" width="15.28515625" style="69" customWidth="1"/>
    <col min="3" max="3" width="12.85546875" style="1" customWidth="1"/>
    <col min="4" max="5" width="10.7109375" style="1" customWidth="1"/>
    <col min="6" max="6" width="15.140625" style="1" customWidth="1"/>
    <col min="7" max="7" width="9.5703125" style="1" bestFit="1" customWidth="1"/>
    <col min="8" max="8" width="9.140625" style="1"/>
    <col min="9" max="9" width="12.28515625" style="1" customWidth="1"/>
    <col min="10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117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1599.2</v>
      </c>
      <c r="E5" s="23">
        <v>1599.2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2" t="s">
        <v>2</v>
      </c>
      <c r="F6" s="129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4">
        <v>5</v>
      </c>
      <c r="F7" s="211">
        <v>6</v>
      </c>
      <c r="P7" s="41"/>
      <c r="Q7" s="42"/>
      <c r="R7" s="42"/>
      <c r="S7" s="42"/>
      <c r="T7" s="42"/>
      <c r="U7" s="38"/>
    </row>
    <row r="8" spans="1:21" s="31" customFormat="1" ht="90" customHeight="1" thickBot="1">
      <c r="A8" s="27" t="s">
        <v>3</v>
      </c>
      <c r="B8" s="28"/>
      <c r="C8" s="29">
        <f>D8*6</f>
        <v>19286.351999999999</v>
      </c>
      <c r="D8" s="29">
        <f>E8*E5</f>
        <v>3214.3919999999998</v>
      </c>
      <c r="E8" s="102">
        <f>E9+E14+E17+E20+E26+E30+E36+E39+E40+E42</f>
        <v>2.0099999999999998</v>
      </c>
      <c r="F8" s="144">
        <v>19286.349999999999</v>
      </c>
      <c r="P8" s="43"/>
      <c r="Q8" s="44"/>
      <c r="R8" s="45"/>
      <c r="S8" s="45"/>
      <c r="T8" s="46"/>
      <c r="U8" s="47"/>
    </row>
    <row r="9" spans="1:21" ht="31.5" customHeight="1" thickBot="1">
      <c r="A9" s="7" t="s">
        <v>4</v>
      </c>
      <c r="B9" s="4"/>
      <c r="C9" s="336">
        <f>D9*6</f>
        <v>575.71199999999999</v>
      </c>
      <c r="D9" s="339">
        <f>E9*E5</f>
        <v>95.951999999999998</v>
      </c>
      <c r="E9" s="342">
        <v>0.06</v>
      </c>
      <c r="F9" s="315"/>
      <c r="P9" s="48"/>
      <c r="Q9" s="42"/>
      <c r="R9" s="331"/>
      <c r="S9" s="332"/>
      <c r="T9" s="333"/>
    </row>
    <row r="10" spans="1:21" ht="30.75" customHeight="1" thickBot="1">
      <c r="A10" s="24" t="s">
        <v>5</v>
      </c>
      <c r="B10" s="4"/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32.25" customHeight="1" thickBot="1">
      <c r="A11" s="24" t="s">
        <v>6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50.25" customHeight="1" thickBot="1">
      <c r="A12" s="24" t="s">
        <v>8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51.75" customHeight="1" thickBot="1">
      <c r="A13" s="24" t="s">
        <v>9</v>
      </c>
      <c r="B13" s="4" t="s">
        <v>10</v>
      </c>
      <c r="C13" s="338"/>
      <c r="D13" s="341"/>
      <c r="E13" s="344"/>
      <c r="F13" s="317"/>
      <c r="P13" s="49"/>
      <c r="Q13" s="42"/>
      <c r="R13" s="331"/>
      <c r="S13" s="332"/>
      <c r="T13" s="333"/>
    </row>
    <row r="14" spans="1:21" ht="34.5" customHeight="1" thickBot="1">
      <c r="A14" s="7" t="s">
        <v>11</v>
      </c>
      <c r="B14" s="4"/>
      <c r="C14" s="324">
        <f>D14*6</f>
        <v>767.61599999999999</v>
      </c>
      <c r="D14" s="324">
        <f>E14*E5</f>
        <v>127.93600000000001</v>
      </c>
      <c r="E14" s="327">
        <v>0.08</v>
      </c>
      <c r="F14" s="315"/>
      <c r="P14" s="48"/>
      <c r="Q14" s="42"/>
      <c r="R14" s="334"/>
      <c r="S14" s="334"/>
      <c r="T14" s="335"/>
    </row>
    <row r="15" spans="1:21" ht="138" customHeight="1" thickBot="1">
      <c r="A15" s="24" t="s">
        <v>12</v>
      </c>
      <c r="B15" s="4" t="s">
        <v>7</v>
      </c>
      <c r="C15" s="325"/>
      <c r="D15" s="325"/>
      <c r="E15" s="319"/>
      <c r="F15" s="316"/>
      <c r="P15" s="49"/>
      <c r="Q15" s="42"/>
      <c r="R15" s="334"/>
      <c r="S15" s="334"/>
      <c r="T15" s="335"/>
    </row>
    <row r="16" spans="1:21" ht="63" customHeight="1" thickBot="1">
      <c r="A16" s="24" t="s">
        <v>13</v>
      </c>
      <c r="B16" s="4" t="s">
        <v>10</v>
      </c>
      <c r="C16" s="326"/>
      <c r="D16" s="326"/>
      <c r="E16" s="320"/>
      <c r="F16" s="317"/>
      <c r="P16" s="49"/>
      <c r="Q16" s="42"/>
      <c r="R16" s="334"/>
      <c r="S16" s="334"/>
      <c r="T16" s="335"/>
    </row>
    <row r="17" spans="1:20" ht="46.5" customHeight="1" thickBot="1">
      <c r="A17" s="7" t="s">
        <v>14</v>
      </c>
      <c r="B17" s="4"/>
      <c r="C17" s="321">
        <f>D17*6</f>
        <v>191.904</v>
      </c>
      <c r="D17" s="324">
        <f>E17*E5</f>
        <v>31.984000000000002</v>
      </c>
      <c r="E17" s="327">
        <v>0.02</v>
      </c>
      <c r="F17" s="315"/>
      <c r="P17" s="48"/>
      <c r="Q17" s="42"/>
      <c r="R17" s="345"/>
      <c r="S17" s="334"/>
      <c r="T17" s="335"/>
    </row>
    <row r="18" spans="1:20" ht="119.25" customHeight="1" thickBot="1">
      <c r="A18" s="24" t="s">
        <v>15</v>
      </c>
      <c r="B18" s="9" t="s">
        <v>7</v>
      </c>
      <c r="C18" s="322"/>
      <c r="D18" s="325"/>
      <c r="E18" s="319"/>
      <c r="F18" s="316"/>
      <c r="P18" s="49"/>
      <c r="Q18" s="50"/>
      <c r="R18" s="345"/>
      <c r="S18" s="334"/>
      <c r="T18" s="335"/>
    </row>
    <row r="19" spans="1:20" ht="41.25" customHeight="1" thickBot="1">
      <c r="A19" s="24" t="s">
        <v>16</v>
      </c>
      <c r="B19" s="9" t="s">
        <v>10</v>
      </c>
      <c r="C19" s="323"/>
      <c r="D19" s="326"/>
      <c r="E19" s="320"/>
      <c r="F19" s="317"/>
      <c r="P19" s="49"/>
      <c r="Q19" s="50"/>
      <c r="R19" s="345"/>
      <c r="S19" s="334"/>
      <c r="T19" s="335"/>
    </row>
    <row r="20" spans="1:20" ht="45.75" customHeight="1" thickBot="1">
      <c r="A20" s="7" t="s">
        <v>17</v>
      </c>
      <c r="B20" s="4"/>
      <c r="C20" s="324">
        <f>D20*6</f>
        <v>13529.232</v>
      </c>
      <c r="D20" s="324">
        <f>E20*E5</f>
        <v>2254.8719999999998</v>
      </c>
      <c r="E20" s="327">
        <v>1.41</v>
      </c>
      <c r="F20" s="315"/>
      <c r="P20" s="48"/>
      <c r="Q20" s="42"/>
      <c r="R20" s="334"/>
      <c r="S20" s="334"/>
      <c r="T20" s="335"/>
    </row>
    <row r="21" spans="1:20" ht="30" customHeight="1" thickBot="1">
      <c r="A21" s="10" t="s">
        <v>18</v>
      </c>
      <c r="B21" s="9" t="s">
        <v>7</v>
      </c>
      <c r="C21" s="325"/>
      <c r="D21" s="325"/>
      <c r="E21" s="319"/>
      <c r="F21" s="316"/>
      <c r="P21" s="51"/>
      <c r="Q21" s="50"/>
      <c r="R21" s="334"/>
      <c r="S21" s="334"/>
      <c r="T21" s="335"/>
    </row>
    <row r="22" spans="1:20" ht="74.25" customHeight="1" thickBot="1">
      <c r="A22" s="37" t="s">
        <v>19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35.25" customHeight="1" thickBot="1">
      <c r="A23" s="10" t="s">
        <v>20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40.5" customHeight="1" thickBot="1">
      <c r="A24" s="10" t="s">
        <v>21</v>
      </c>
      <c r="B24" s="9" t="s">
        <v>10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57.75" customHeight="1" thickBot="1">
      <c r="A25" s="10" t="s">
        <v>22</v>
      </c>
      <c r="B25" s="9" t="s">
        <v>10</v>
      </c>
      <c r="C25" s="326"/>
      <c r="D25" s="326"/>
      <c r="E25" s="320"/>
      <c r="F25" s="317"/>
      <c r="P25" s="51"/>
      <c r="Q25" s="50"/>
      <c r="R25" s="334"/>
      <c r="S25" s="334"/>
      <c r="T25" s="335"/>
    </row>
    <row r="26" spans="1:20" ht="41.25" customHeight="1" thickBot="1">
      <c r="A26" s="7" t="s">
        <v>23</v>
      </c>
      <c r="B26" s="4"/>
      <c r="C26" s="324">
        <f>D26*6</f>
        <v>767.61599999999999</v>
      </c>
      <c r="D26" s="324">
        <f>E26*E5</f>
        <v>127.93600000000001</v>
      </c>
      <c r="E26" s="327">
        <v>0.08</v>
      </c>
      <c r="F26" s="315"/>
      <c r="P26" s="48"/>
      <c r="Q26" s="42"/>
      <c r="R26" s="334"/>
      <c r="S26" s="334"/>
      <c r="T26" s="335"/>
    </row>
    <row r="27" spans="1:20" ht="48.75" customHeight="1" thickBot="1">
      <c r="A27" s="10" t="s">
        <v>24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57" customHeight="1" thickBot="1">
      <c r="A28" s="10" t="s">
        <v>25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56.25" customHeight="1" thickBot="1">
      <c r="A29" s="10" t="s">
        <v>16</v>
      </c>
      <c r="B29" s="9" t="s">
        <v>10</v>
      </c>
      <c r="C29" s="326"/>
      <c r="D29" s="326"/>
      <c r="E29" s="320"/>
      <c r="F29" s="317"/>
      <c r="P29" s="51"/>
      <c r="Q29" s="50"/>
      <c r="R29" s="334"/>
      <c r="S29" s="334"/>
      <c r="T29" s="335"/>
    </row>
    <row r="30" spans="1:20" ht="45.75" customHeight="1" thickBot="1">
      <c r="A30" s="7" t="s">
        <v>26</v>
      </c>
      <c r="B30" s="4"/>
      <c r="C30" s="321">
        <f>D30*6</f>
        <v>2878.56</v>
      </c>
      <c r="D30" s="324">
        <f>E30*E5</f>
        <v>479.76</v>
      </c>
      <c r="E30" s="327">
        <v>0.3</v>
      </c>
      <c r="F30" s="315"/>
      <c r="P30" s="48"/>
      <c r="Q30" s="42"/>
      <c r="R30" s="345"/>
      <c r="S30" s="334"/>
      <c r="T30" s="335"/>
    </row>
    <row r="31" spans="1:20" ht="42" customHeight="1" thickBot="1">
      <c r="A31" s="24" t="s">
        <v>27</v>
      </c>
      <c r="B31" s="9" t="s">
        <v>7</v>
      </c>
      <c r="C31" s="322"/>
      <c r="D31" s="325"/>
      <c r="E31" s="319"/>
      <c r="F31" s="316"/>
      <c r="P31" s="49"/>
      <c r="Q31" s="52"/>
      <c r="R31" s="345"/>
      <c r="S31" s="334"/>
      <c r="T31" s="335"/>
    </row>
    <row r="32" spans="1:20" ht="42.75" customHeight="1" thickBot="1">
      <c r="A32" s="24" t="s">
        <v>28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1" customHeight="1" thickBot="1">
      <c r="A33" s="24" t="s">
        <v>29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6.5" customHeight="1" thickBot="1">
      <c r="A34" s="24" t="s">
        <v>30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47.25" customHeight="1" thickBot="1">
      <c r="A35" s="24" t="s">
        <v>16</v>
      </c>
      <c r="B35" s="4" t="s">
        <v>10</v>
      </c>
      <c r="C35" s="323"/>
      <c r="D35" s="326"/>
      <c r="E35" s="320"/>
      <c r="F35" s="317"/>
      <c r="P35" s="49"/>
      <c r="Q35" s="52"/>
      <c r="R35" s="345"/>
      <c r="S35" s="334"/>
      <c r="T35" s="335"/>
    </row>
    <row r="36" spans="1:20" ht="45" customHeight="1" thickBot="1">
      <c r="A36" s="7" t="s">
        <v>32</v>
      </c>
      <c r="B36" s="4"/>
      <c r="C36" s="321">
        <f>D36*6</f>
        <v>191.904</v>
      </c>
      <c r="D36" s="324">
        <f>E36*E5</f>
        <v>31.984000000000002</v>
      </c>
      <c r="E36" s="327">
        <v>0.02</v>
      </c>
      <c r="F36" s="315"/>
      <c r="P36" s="48"/>
      <c r="Q36" s="42"/>
      <c r="R36" s="345"/>
      <c r="S36" s="334"/>
      <c r="T36" s="335"/>
    </row>
    <row r="37" spans="1:20" ht="71.25" customHeight="1" thickBot="1">
      <c r="A37" s="24" t="s">
        <v>33</v>
      </c>
      <c r="B37" s="9" t="s">
        <v>34</v>
      </c>
      <c r="C37" s="322"/>
      <c r="D37" s="325"/>
      <c r="E37" s="319"/>
      <c r="F37" s="316"/>
      <c r="P37" s="49"/>
      <c r="Q37" s="52"/>
      <c r="R37" s="345"/>
      <c r="S37" s="334"/>
      <c r="T37" s="335"/>
    </row>
    <row r="38" spans="1:20" ht="48" customHeight="1" thickBot="1">
      <c r="A38" s="24" t="s">
        <v>16</v>
      </c>
      <c r="B38" s="4" t="s">
        <v>10</v>
      </c>
      <c r="C38" s="323"/>
      <c r="D38" s="326"/>
      <c r="E38" s="320"/>
      <c r="F38" s="317"/>
      <c r="P38" s="49"/>
      <c r="Q38" s="52"/>
      <c r="R38" s="345"/>
      <c r="S38" s="334"/>
      <c r="T38" s="335"/>
    </row>
    <row r="39" spans="1:20" ht="82.5" customHeight="1" thickBot="1">
      <c r="A39" s="7" t="s">
        <v>35</v>
      </c>
      <c r="B39" s="4" t="s">
        <v>34</v>
      </c>
      <c r="C39" s="25">
        <f>D39*6</f>
        <v>95.951999999999998</v>
      </c>
      <c r="D39" s="25">
        <f>E39*E5</f>
        <v>15.992000000000001</v>
      </c>
      <c r="E39" s="103">
        <v>0.01</v>
      </c>
      <c r="F39" s="108"/>
      <c r="P39" s="48"/>
      <c r="Q39" s="42"/>
      <c r="R39" s="53"/>
      <c r="S39" s="53"/>
      <c r="T39" s="54"/>
    </row>
    <row r="40" spans="1:20" ht="48.75" customHeight="1" thickBot="1">
      <c r="A40" s="7" t="s">
        <v>36</v>
      </c>
      <c r="B40" s="4"/>
      <c r="C40" s="328">
        <f>D40*6</f>
        <v>191.904</v>
      </c>
      <c r="D40" s="329">
        <f>E40*E5</f>
        <v>31.984000000000002</v>
      </c>
      <c r="E40" s="318">
        <v>0.02</v>
      </c>
      <c r="F40" s="315"/>
      <c r="P40" s="48"/>
      <c r="Q40" s="42"/>
      <c r="R40" s="345"/>
      <c r="S40" s="334"/>
      <c r="T40" s="335"/>
    </row>
    <row r="41" spans="1:20" ht="63.75" customHeight="1" thickBot="1">
      <c r="A41" s="24" t="s">
        <v>37</v>
      </c>
      <c r="B41" s="4" t="s">
        <v>34</v>
      </c>
      <c r="C41" s="323"/>
      <c r="D41" s="326"/>
      <c r="E41" s="320"/>
      <c r="F41" s="317"/>
      <c r="P41" s="49"/>
      <c r="Q41" s="42"/>
      <c r="R41" s="345"/>
      <c r="S41" s="334"/>
      <c r="T41" s="335"/>
    </row>
    <row r="42" spans="1:20" ht="51.75" customHeight="1" thickBot="1">
      <c r="A42" s="7" t="s">
        <v>38</v>
      </c>
      <c r="B42" s="12"/>
      <c r="C42" s="321">
        <f>E42*E5*6</f>
        <v>95.951999999999998</v>
      </c>
      <c r="D42" s="324">
        <f>E42*E5</f>
        <v>15.992000000000001</v>
      </c>
      <c r="E42" s="327">
        <v>0.01</v>
      </c>
      <c r="F42" s="315"/>
      <c r="P42" s="48"/>
      <c r="Q42" s="41"/>
      <c r="R42" s="345"/>
      <c r="S42" s="334"/>
      <c r="T42" s="335"/>
    </row>
    <row r="43" spans="1:20" ht="101.25" customHeight="1" thickBot="1">
      <c r="A43" s="24" t="s">
        <v>39</v>
      </c>
      <c r="B43" s="12" t="s">
        <v>7</v>
      </c>
      <c r="C43" s="323"/>
      <c r="D43" s="326"/>
      <c r="E43" s="320"/>
      <c r="F43" s="317"/>
      <c r="P43" s="49"/>
      <c r="Q43" s="41"/>
      <c r="R43" s="345"/>
      <c r="S43" s="334"/>
      <c r="T43" s="335"/>
    </row>
    <row r="44" spans="1:20" s="31" customFormat="1" ht="45.75" customHeight="1" thickBot="1">
      <c r="A44" s="32" t="s">
        <v>40</v>
      </c>
      <c r="B44" s="28"/>
      <c r="C44" s="29">
        <f>C45+C48+C51+C56+C59</f>
        <v>37037.471999999994</v>
      </c>
      <c r="D44" s="36">
        <f>E44*E5</f>
        <v>6172.9120000000003</v>
      </c>
      <c r="E44" s="102">
        <f>E45+E48+E51+E56+E59</f>
        <v>3.86</v>
      </c>
      <c r="F44" s="144">
        <v>37037.47</v>
      </c>
      <c r="P44" s="55"/>
      <c r="Q44" s="44"/>
      <c r="R44" s="45"/>
      <c r="S44" s="56"/>
      <c r="T44" s="46"/>
    </row>
    <row r="45" spans="1:20" ht="36" customHeight="1" thickBot="1">
      <c r="A45" s="7" t="s">
        <v>41</v>
      </c>
      <c r="B45" s="6"/>
      <c r="C45" s="328">
        <f>D45*6</f>
        <v>2590.7040000000002</v>
      </c>
      <c r="D45" s="358">
        <f>E45*E5</f>
        <v>431.78400000000005</v>
      </c>
      <c r="E45" s="318">
        <v>0.27</v>
      </c>
      <c r="F45" s="315"/>
      <c r="P45" s="48"/>
      <c r="Q45" s="57"/>
      <c r="R45" s="345"/>
      <c r="S45" s="335"/>
      <c r="T45" s="335"/>
    </row>
    <row r="46" spans="1:20" ht="37.5" customHeight="1" thickBot="1">
      <c r="A46" s="24" t="s">
        <v>42</v>
      </c>
      <c r="B46" s="4" t="s">
        <v>7</v>
      </c>
      <c r="C46" s="322"/>
      <c r="D46" s="359"/>
      <c r="E46" s="319"/>
      <c r="F46" s="316"/>
      <c r="P46" s="49"/>
      <c r="Q46" s="58"/>
      <c r="R46" s="345"/>
      <c r="S46" s="335"/>
      <c r="T46" s="335"/>
    </row>
    <row r="47" spans="1:20" ht="58.5" customHeight="1" thickBot="1">
      <c r="A47" s="24" t="s">
        <v>43</v>
      </c>
      <c r="B47" s="4" t="s">
        <v>10</v>
      </c>
      <c r="C47" s="323"/>
      <c r="D47" s="360"/>
      <c r="E47" s="320"/>
      <c r="F47" s="317"/>
      <c r="P47" s="49"/>
      <c r="Q47" s="58"/>
      <c r="R47" s="345"/>
      <c r="S47" s="335"/>
      <c r="T47" s="335"/>
    </row>
    <row r="48" spans="1:20" ht="26.25" thickBot="1">
      <c r="A48" s="7" t="s">
        <v>44</v>
      </c>
      <c r="B48" s="6"/>
      <c r="C48" s="321">
        <f>D48*6</f>
        <v>11514.24</v>
      </c>
      <c r="D48" s="324">
        <f>E48*E5</f>
        <v>1919.04</v>
      </c>
      <c r="E48" s="327">
        <v>1.2</v>
      </c>
      <c r="F48" s="315"/>
      <c r="P48" s="48"/>
      <c r="Q48" s="57"/>
      <c r="R48" s="345"/>
      <c r="S48" s="334"/>
      <c r="T48" s="335"/>
    </row>
    <row r="49" spans="1:20" ht="76.5" customHeight="1" thickBot="1">
      <c r="A49" s="24" t="s">
        <v>45</v>
      </c>
      <c r="B49" s="12" t="s">
        <v>46</v>
      </c>
      <c r="C49" s="322"/>
      <c r="D49" s="325"/>
      <c r="E49" s="319"/>
      <c r="F49" s="316"/>
      <c r="P49" s="49"/>
      <c r="Q49" s="41"/>
      <c r="R49" s="345"/>
      <c r="S49" s="334"/>
      <c r="T49" s="335"/>
    </row>
    <row r="50" spans="1:20" ht="60" customHeight="1" thickBot="1">
      <c r="A50" s="24" t="s">
        <v>47</v>
      </c>
      <c r="B50" s="4" t="s">
        <v>48</v>
      </c>
      <c r="C50" s="323"/>
      <c r="D50" s="326"/>
      <c r="E50" s="320"/>
      <c r="F50" s="317"/>
      <c r="P50" s="49"/>
      <c r="Q50" s="42"/>
      <c r="R50" s="345"/>
      <c r="S50" s="334"/>
      <c r="T50" s="335"/>
    </row>
    <row r="51" spans="1:20" ht="26.25" thickBot="1">
      <c r="A51" s="7" t="s">
        <v>49</v>
      </c>
      <c r="B51" s="6"/>
      <c r="C51" s="324">
        <f>D51*6</f>
        <v>8539.7279999999992</v>
      </c>
      <c r="D51" s="324">
        <f>E51*E5</f>
        <v>1423.288</v>
      </c>
      <c r="E51" s="327">
        <v>0.89</v>
      </c>
      <c r="F51" s="315"/>
      <c r="P51" s="48"/>
      <c r="Q51" s="57"/>
      <c r="R51" s="334"/>
      <c r="S51" s="334"/>
      <c r="T51" s="335"/>
    </row>
    <row r="52" spans="1:20" ht="43.5" customHeight="1" thickBot="1">
      <c r="A52" s="24" t="s">
        <v>50</v>
      </c>
      <c r="B52" s="12" t="s">
        <v>34</v>
      </c>
      <c r="C52" s="325"/>
      <c r="D52" s="325"/>
      <c r="E52" s="319"/>
      <c r="F52" s="316"/>
      <c r="P52" s="49"/>
      <c r="Q52" s="59"/>
      <c r="R52" s="334"/>
      <c r="S52" s="334"/>
      <c r="T52" s="335"/>
    </row>
    <row r="53" spans="1:20" ht="30" customHeight="1" thickBot="1">
      <c r="A53" s="13" t="s">
        <v>51</v>
      </c>
      <c r="B53" s="12" t="s">
        <v>34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28.5" customHeight="1" thickBot="1">
      <c r="A54" s="13" t="s">
        <v>52</v>
      </c>
      <c r="B54" s="12" t="s">
        <v>10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36" customHeight="1" thickBot="1">
      <c r="A55" s="24" t="s">
        <v>53</v>
      </c>
      <c r="B55" s="4" t="s">
        <v>34</v>
      </c>
      <c r="C55" s="326"/>
      <c r="D55" s="326"/>
      <c r="E55" s="320"/>
      <c r="F55" s="317"/>
      <c r="P55" s="49"/>
      <c r="Q55" s="58"/>
      <c r="R55" s="334"/>
      <c r="S55" s="334"/>
      <c r="T55" s="335"/>
    </row>
    <row r="56" spans="1:20" ht="44.25" customHeight="1" thickBot="1">
      <c r="A56" s="7" t="s">
        <v>54</v>
      </c>
      <c r="B56" s="6"/>
      <c r="C56" s="324">
        <f>D56*6</f>
        <v>2398.8000000000002</v>
      </c>
      <c r="D56" s="324">
        <f>E56*E5</f>
        <v>399.8</v>
      </c>
      <c r="E56" s="327">
        <v>0.25</v>
      </c>
      <c r="F56" s="315"/>
      <c r="P56" s="48"/>
      <c r="Q56" s="57"/>
      <c r="R56" s="334"/>
      <c r="S56" s="334"/>
      <c r="T56" s="335"/>
    </row>
    <row r="57" spans="1:20" ht="75.75" customHeight="1" thickBot="1">
      <c r="A57" s="24" t="s">
        <v>55</v>
      </c>
      <c r="B57" s="4" t="s">
        <v>31</v>
      </c>
      <c r="C57" s="325"/>
      <c r="D57" s="325"/>
      <c r="E57" s="319"/>
      <c r="F57" s="316"/>
      <c r="P57" s="49"/>
      <c r="Q57" s="42"/>
      <c r="R57" s="334"/>
      <c r="S57" s="334"/>
      <c r="T57" s="335"/>
    </row>
    <row r="58" spans="1:20" ht="39" thickBot="1">
      <c r="A58" s="24" t="s">
        <v>56</v>
      </c>
      <c r="B58" s="4" t="s">
        <v>7</v>
      </c>
      <c r="C58" s="325"/>
      <c r="D58" s="325"/>
      <c r="E58" s="319"/>
      <c r="F58" s="317"/>
      <c r="P58" s="49"/>
      <c r="Q58" s="42"/>
      <c r="R58" s="334"/>
      <c r="S58" s="334"/>
      <c r="T58" s="335"/>
    </row>
    <row r="59" spans="1:20" ht="29.25" customHeight="1" thickBot="1">
      <c r="A59" s="7" t="s">
        <v>118</v>
      </c>
      <c r="B59" s="89" t="s">
        <v>83</v>
      </c>
      <c r="C59" s="91">
        <f>E59*E5*6</f>
        <v>11994</v>
      </c>
      <c r="D59" s="91">
        <f>E59*E5</f>
        <v>1999</v>
      </c>
      <c r="E59" s="236">
        <v>1.25</v>
      </c>
      <c r="F59" s="108"/>
      <c r="P59" s="48"/>
      <c r="Q59" s="57"/>
      <c r="R59" s="87"/>
      <c r="S59" s="87"/>
      <c r="T59" s="88"/>
    </row>
    <row r="60" spans="1:20" s="31" customFormat="1" ht="39.75" customHeight="1" thickBot="1">
      <c r="A60" s="32" t="s">
        <v>60</v>
      </c>
      <c r="B60" s="90"/>
      <c r="C60" s="92">
        <f>C61+C67+C73+C78+C81</f>
        <v>59010.479999999996</v>
      </c>
      <c r="D60" s="92">
        <f>E60*E5</f>
        <v>9835.0800000000017</v>
      </c>
      <c r="E60" s="105">
        <f>E61+E67+E73+E78+E81</f>
        <v>6.15</v>
      </c>
      <c r="F60" s="169">
        <v>59010.48</v>
      </c>
      <c r="P60" s="55"/>
      <c r="Q60" s="44"/>
      <c r="R60" s="61"/>
      <c r="S60" s="61"/>
      <c r="T60" s="62"/>
    </row>
    <row r="61" spans="1:20" ht="36.75" customHeight="1" thickBot="1">
      <c r="A61" s="7" t="s">
        <v>61</v>
      </c>
      <c r="B61" s="12"/>
      <c r="C61" s="325">
        <f>D61*6</f>
        <v>17079.455999999998</v>
      </c>
      <c r="D61" s="325">
        <f>E61*E5</f>
        <v>2846.576</v>
      </c>
      <c r="E61" s="319">
        <v>1.78</v>
      </c>
      <c r="F61" s="315"/>
      <c r="P61" s="48"/>
      <c r="Q61" s="41"/>
      <c r="R61" s="334"/>
      <c r="S61" s="334"/>
      <c r="T61" s="335"/>
    </row>
    <row r="62" spans="1:20" ht="64.5" thickBot="1">
      <c r="A62" s="24" t="s">
        <v>62</v>
      </c>
      <c r="B62" s="4" t="s">
        <v>63</v>
      </c>
      <c r="C62" s="325"/>
      <c r="D62" s="325"/>
      <c r="E62" s="319"/>
      <c r="F62" s="316"/>
      <c r="P62" s="49"/>
      <c r="Q62" s="42"/>
      <c r="R62" s="334"/>
      <c r="S62" s="334"/>
      <c r="T62" s="335"/>
    </row>
    <row r="63" spans="1:20" ht="15.75" thickBot="1">
      <c r="A63" s="219" t="s">
        <v>123</v>
      </c>
      <c r="B63" s="147" t="s">
        <v>124</v>
      </c>
      <c r="C63" s="325"/>
      <c r="D63" s="325"/>
      <c r="E63" s="319"/>
      <c r="F63" s="316"/>
      <c r="P63" s="218"/>
      <c r="Q63" s="42"/>
      <c r="R63" s="334"/>
      <c r="S63" s="334"/>
      <c r="T63" s="335"/>
    </row>
    <row r="64" spans="1:20" ht="72" customHeight="1">
      <c r="A64" s="346" t="s">
        <v>91</v>
      </c>
      <c r="B64" s="355" t="s">
        <v>7</v>
      </c>
      <c r="C64" s="325"/>
      <c r="D64" s="325"/>
      <c r="E64" s="319"/>
      <c r="F64" s="316"/>
      <c r="P64" s="49"/>
      <c r="Q64" s="41"/>
      <c r="R64" s="334"/>
      <c r="S64" s="334"/>
      <c r="T64" s="335"/>
    </row>
    <row r="65" spans="1:20" ht="3.75" customHeight="1" thickBot="1">
      <c r="A65" s="348"/>
      <c r="B65" s="356"/>
      <c r="C65" s="325"/>
      <c r="D65" s="325"/>
      <c r="E65" s="319"/>
      <c r="F65" s="316"/>
      <c r="P65" s="49"/>
      <c r="Q65" s="41"/>
      <c r="R65" s="334"/>
      <c r="S65" s="334"/>
      <c r="T65" s="335"/>
    </row>
    <row r="66" spans="1:20" ht="26.25" thickBot="1">
      <c r="A66" s="24" t="s">
        <v>65</v>
      </c>
      <c r="B66" s="12" t="s">
        <v>10</v>
      </c>
      <c r="C66" s="326"/>
      <c r="D66" s="326"/>
      <c r="E66" s="320"/>
      <c r="F66" s="317"/>
      <c r="P66" s="49"/>
      <c r="Q66" s="41"/>
      <c r="R66" s="334"/>
      <c r="S66" s="334"/>
      <c r="T66" s="335"/>
    </row>
    <row r="67" spans="1:20" ht="70.5" customHeight="1" thickBot="1">
      <c r="A67" s="7" t="s">
        <v>66</v>
      </c>
      <c r="B67" s="12"/>
      <c r="C67" s="324">
        <f>D67*6</f>
        <v>15064.464</v>
      </c>
      <c r="D67" s="324">
        <f>E67*E5</f>
        <v>2510.7440000000001</v>
      </c>
      <c r="E67" s="327">
        <v>1.57</v>
      </c>
      <c r="F67" s="315"/>
      <c r="P67" s="48"/>
      <c r="Q67" s="41"/>
      <c r="R67" s="334"/>
      <c r="S67" s="334"/>
      <c r="T67" s="335"/>
    </row>
    <row r="68" spans="1:20" ht="26.25" thickBot="1">
      <c r="A68" s="24" t="s">
        <v>67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26.25" thickBot="1">
      <c r="A69" s="24" t="s">
        <v>68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26.25" thickBot="1">
      <c r="A70" s="24" t="s">
        <v>69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38.25" customHeight="1" thickBot="1">
      <c r="A71" s="24" t="s">
        <v>70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24" customHeight="1" thickBot="1">
      <c r="A72" s="24" t="s">
        <v>71</v>
      </c>
      <c r="B72" s="4" t="s">
        <v>72</v>
      </c>
      <c r="C72" s="326"/>
      <c r="D72" s="326"/>
      <c r="E72" s="320"/>
      <c r="F72" s="317"/>
      <c r="P72" s="49"/>
      <c r="Q72" s="42"/>
      <c r="R72" s="334"/>
      <c r="S72" s="334"/>
      <c r="T72" s="335"/>
    </row>
    <row r="73" spans="1:20" ht="32.25" customHeight="1" thickBot="1">
      <c r="A73" s="7" t="s">
        <v>73</v>
      </c>
      <c r="B73" s="12"/>
      <c r="C73" s="324">
        <f>D73*6</f>
        <v>5661.1679999999997</v>
      </c>
      <c r="D73" s="324">
        <f>E73*E5</f>
        <v>943.52800000000002</v>
      </c>
      <c r="E73" s="327">
        <v>0.59</v>
      </c>
      <c r="F73" s="315"/>
      <c r="P73" s="48"/>
      <c r="Q73" s="41"/>
      <c r="R73" s="334"/>
      <c r="S73" s="334"/>
      <c r="T73" s="335"/>
    </row>
    <row r="74" spans="1:20" ht="28.5" customHeight="1" thickBot="1">
      <c r="A74" s="24" t="s">
        <v>74</v>
      </c>
      <c r="B74" s="12" t="s">
        <v>75</v>
      </c>
      <c r="C74" s="325"/>
      <c r="D74" s="325"/>
      <c r="E74" s="319"/>
      <c r="F74" s="316"/>
      <c r="P74" s="49"/>
      <c r="Q74" s="41"/>
      <c r="R74" s="334"/>
      <c r="S74" s="334"/>
      <c r="T74" s="335"/>
    </row>
    <row r="75" spans="1:20" ht="28.5" customHeight="1" thickBot="1">
      <c r="A75" s="24" t="s">
        <v>76</v>
      </c>
      <c r="B75" s="12" t="s">
        <v>10</v>
      </c>
      <c r="C75" s="325"/>
      <c r="D75" s="325"/>
      <c r="E75" s="319"/>
      <c r="F75" s="316"/>
      <c r="P75" s="49"/>
      <c r="Q75" s="41"/>
      <c r="R75" s="334"/>
      <c r="S75" s="334"/>
      <c r="T75" s="335"/>
    </row>
    <row r="76" spans="1:20" ht="35.25" customHeight="1" thickBot="1">
      <c r="A76" s="346" t="s">
        <v>77</v>
      </c>
      <c r="B76" s="14"/>
      <c r="C76" s="325"/>
      <c r="D76" s="325"/>
      <c r="E76" s="319"/>
      <c r="F76" s="316"/>
      <c r="P76" s="351"/>
      <c r="Q76" s="49"/>
      <c r="R76" s="334"/>
      <c r="S76" s="334"/>
      <c r="T76" s="335"/>
    </row>
    <row r="77" spans="1:20" ht="15.75" thickBot="1">
      <c r="A77" s="347"/>
      <c r="B77" s="12" t="s">
        <v>72</v>
      </c>
      <c r="C77" s="326"/>
      <c r="D77" s="326"/>
      <c r="E77" s="320"/>
      <c r="F77" s="317"/>
      <c r="P77" s="351"/>
      <c r="Q77" s="41"/>
      <c r="R77" s="334"/>
      <c r="S77" s="334"/>
      <c r="T77" s="335"/>
    </row>
    <row r="78" spans="1:20" ht="24" customHeight="1" thickBot="1">
      <c r="A78" s="7" t="s">
        <v>78</v>
      </c>
      <c r="B78" s="6"/>
      <c r="C78" s="321">
        <f>E78*E5*6</f>
        <v>15352.320000000002</v>
      </c>
      <c r="D78" s="324">
        <f>E78*E5</f>
        <v>2558.7200000000003</v>
      </c>
      <c r="E78" s="327">
        <v>1.6</v>
      </c>
      <c r="F78" s="315"/>
      <c r="P78" s="48"/>
      <c r="Q78" s="57"/>
      <c r="R78" s="345"/>
      <c r="S78" s="334"/>
      <c r="T78" s="335"/>
    </row>
    <row r="79" spans="1:20" ht="15.75" thickBot="1">
      <c r="A79" s="24" t="s">
        <v>79</v>
      </c>
      <c r="B79" s="4" t="s">
        <v>80</v>
      </c>
      <c r="C79" s="322"/>
      <c r="D79" s="325"/>
      <c r="E79" s="319"/>
      <c r="F79" s="316"/>
      <c r="P79" s="49"/>
      <c r="Q79" s="42"/>
      <c r="R79" s="345"/>
      <c r="S79" s="334"/>
      <c r="T79" s="335"/>
    </row>
    <row r="80" spans="1:20" ht="73.5" customHeight="1" thickBot="1">
      <c r="A80" s="24" t="s">
        <v>81</v>
      </c>
      <c r="B80" s="4" t="s">
        <v>10</v>
      </c>
      <c r="C80" s="323"/>
      <c r="D80" s="326"/>
      <c r="E80" s="319"/>
      <c r="F80" s="317"/>
      <c r="P80" s="49"/>
      <c r="Q80" s="42"/>
      <c r="R80" s="345"/>
      <c r="S80" s="334"/>
      <c r="T80" s="335"/>
    </row>
    <row r="81" spans="1:20" ht="61.5" customHeight="1" thickBot="1">
      <c r="A81" s="7" t="s">
        <v>82</v>
      </c>
      <c r="B81" s="4" t="s">
        <v>83</v>
      </c>
      <c r="C81" s="25">
        <f>E81*E5*6</f>
        <v>5853.0720000000001</v>
      </c>
      <c r="D81" s="227">
        <f>E81*E5</f>
        <v>975.51200000000006</v>
      </c>
      <c r="E81" s="236">
        <v>0.61</v>
      </c>
      <c r="F81" s="108"/>
      <c r="I81" s="96"/>
      <c r="P81" s="48"/>
      <c r="Q81" s="42"/>
      <c r="R81" s="53"/>
      <c r="S81" s="53"/>
      <c r="T81" s="54"/>
    </row>
    <row r="82" spans="1:20" s="31" customFormat="1" ht="33" customHeight="1" thickBot="1">
      <c r="A82" s="27" t="s">
        <v>84</v>
      </c>
      <c r="B82" s="35"/>
      <c r="C82" s="34">
        <v>0</v>
      </c>
      <c r="D82" s="228">
        <v>0</v>
      </c>
      <c r="E82" s="105">
        <v>0</v>
      </c>
      <c r="F82" s="109"/>
      <c r="P82" s="43"/>
      <c r="Q82" s="63"/>
      <c r="R82" s="61"/>
      <c r="S82" s="61"/>
      <c r="T82" s="62"/>
    </row>
    <row r="83" spans="1:20" ht="26.25" customHeight="1" thickBot="1">
      <c r="A83" s="15" t="s">
        <v>85</v>
      </c>
      <c r="B83" s="12" t="s">
        <v>46</v>
      </c>
      <c r="C83" s="34">
        <v>0</v>
      </c>
      <c r="D83" s="228">
        <v>0</v>
      </c>
      <c r="E83" s="237">
        <v>0</v>
      </c>
      <c r="F83" s="108"/>
      <c r="P83" s="64"/>
      <c r="Q83" s="41"/>
      <c r="R83" s="65"/>
      <c r="S83" s="65"/>
      <c r="T83" s="66"/>
    </row>
    <row r="84" spans="1:20" ht="57.75" thickBot="1">
      <c r="A84" s="27" t="s">
        <v>119</v>
      </c>
      <c r="B84" s="94"/>
      <c r="C84" s="34">
        <v>0</v>
      </c>
      <c r="D84" s="61">
        <v>0</v>
      </c>
      <c r="E84" s="270">
        <v>0</v>
      </c>
      <c r="F84" s="108"/>
      <c r="P84" s="64"/>
      <c r="Q84" s="41"/>
      <c r="R84" s="65"/>
      <c r="S84" s="65"/>
      <c r="T84" s="66"/>
    </row>
    <row r="85" spans="1:20" ht="37.5" customHeight="1" thickBot="1">
      <c r="A85" s="27" t="s">
        <v>126</v>
      </c>
      <c r="B85" s="94"/>
      <c r="C85" s="228">
        <v>4895.22</v>
      </c>
      <c r="D85" s="92"/>
      <c r="E85" s="93"/>
      <c r="F85" s="143">
        <v>4895.22</v>
      </c>
      <c r="P85" s="64"/>
      <c r="Q85" s="41"/>
      <c r="R85" s="65"/>
      <c r="S85" s="65"/>
      <c r="T85" s="66"/>
    </row>
    <row r="86" spans="1:20" ht="44.25" customHeight="1" thickBot="1">
      <c r="A86" s="27" t="s">
        <v>128</v>
      </c>
      <c r="B86" s="94"/>
      <c r="C86" s="228">
        <v>384</v>
      </c>
      <c r="D86" s="92"/>
      <c r="E86" s="93"/>
      <c r="F86" s="143">
        <v>384</v>
      </c>
      <c r="P86" s="64"/>
      <c r="Q86" s="41"/>
      <c r="R86" s="65"/>
      <c r="S86" s="65"/>
      <c r="T86" s="66"/>
    </row>
    <row r="87" spans="1:20" ht="26.25" customHeight="1" thickBot="1">
      <c r="A87" s="5" t="s">
        <v>86</v>
      </c>
      <c r="B87" s="16"/>
      <c r="C87" s="26">
        <f>C82+C60+C44+C8+C85+C86</f>
        <v>120613.52399999999</v>
      </c>
      <c r="D87" s="26">
        <f>D82+D60+D44+D8</f>
        <v>19222.384000000002</v>
      </c>
      <c r="E87" s="107">
        <f>E82+E60+E44+E8</f>
        <v>12.02</v>
      </c>
      <c r="F87" s="232">
        <f>F8+F44+F60+F85+F86</f>
        <v>120613.52</v>
      </c>
      <c r="G87" s="96"/>
      <c r="K87" s="96"/>
      <c r="P87" s="67"/>
      <c r="Q87" s="68"/>
      <c r="R87" s="65"/>
      <c r="S87" s="65"/>
      <c r="T87" s="66"/>
    </row>
    <row r="88" spans="1:20" ht="16.5">
      <c r="A88" s="375" t="s">
        <v>132</v>
      </c>
      <c r="B88" s="357"/>
      <c r="C88" s="357"/>
      <c r="D88" s="357"/>
      <c r="E88" s="410"/>
      <c r="F88" s="261">
        <v>43072.25</v>
      </c>
    </row>
    <row r="89" spans="1:20" ht="16.5">
      <c r="A89" s="375" t="s">
        <v>133</v>
      </c>
      <c r="B89" s="357"/>
      <c r="C89" s="357"/>
      <c r="D89" s="357"/>
      <c r="E89" s="357"/>
      <c r="F89" s="261">
        <f>F87+F88-F90</f>
        <v>123381.57000000002</v>
      </c>
    </row>
    <row r="90" spans="1:20" ht="16.5">
      <c r="A90" s="375" t="s">
        <v>134</v>
      </c>
      <c r="B90" s="357"/>
      <c r="C90" s="357"/>
      <c r="D90" s="357"/>
      <c r="E90" s="357"/>
      <c r="F90" s="261">
        <v>40304.199999999997</v>
      </c>
    </row>
    <row r="91" spans="1:20" ht="16.5">
      <c r="A91" s="215"/>
      <c r="B91" s="216"/>
      <c r="C91" s="216"/>
      <c r="D91" s="216"/>
      <c r="E91" s="216"/>
      <c r="F91" s="217"/>
    </row>
    <row r="93" spans="1:20">
      <c r="A93" s="136" t="s">
        <v>121</v>
      </c>
    </row>
    <row r="94" spans="1:20">
      <c r="A94" s="136"/>
    </row>
    <row r="95" spans="1:20">
      <c r="A95" s="136" t="s">
        <v>122</v>
      </c>
    </row>
  </sheetData>
  <mergeCells count="128">
    <mergeCell ref="A88:E88"/>
    <mergeCell ref="A89:E89"/>
    <mergeCell ref="A90:E90"/>
    <mergeCell ref="S78:S80"/>
    <mergeCell ref="T78:T80"/>
    <mergeCell ref="A76:A77"/>
    <mergeCell ref="P76:P77"/>
    <mergeCell ref="C78:C80"/>
    <mergeCell ref="D78:D80"/>
    <mergeCell ref="E78:E80"/>
    <mergeCell ref="R78:R80"/>
    <mergeCell ref="C73:C77"/>
    <mergeCell ref="D73:D77"/>
    <mergeCell ref="E73:E77"/>
    <mergeCell ref="R73:R77"/>
    <mergeCell ref="S73:S77"/>
    <mergeCell ref="T73:T77"/>
    <mergeCell ref="F73:F77"/>
    <mergeCell ref="F78:F80"/>
    <mergeCell ref="C56:C58"/>
    <mergeCell ref="D56:D58"/>
    <mergeCell ref="E56:E58"/>
    <mergeCell ref="R56:R58"/>
    <mergeCell ref="S56:S58"/>
    <mergeCell ref="T56:T58"/>
    <mergeCell ref="C67:C72"/>
    <mergeCell ref="D67:D72"/>
    <mergeCell ref="E67:E72"/>
    <mergeCell ref="R67:R72"/>
    <mergeCell ref="S67:S72"/>
    <mergeCell ref="T67:T72"/>
    <mergeCell ref="C61:C66"/>
    <mergeCell ref="D61:D66"/>
    <mergeCell ref="E61:E66"/>
    <mergeCell ref="R61:R66"/>
    <mergeCell ref="S61:S66"/>
    <mergeCell ref="T61:T66"/>
    <mergeCell ref="F56:F58"/>
    <mergeCell ref="F61:F66"/>
    <mergeCell ref="F67:F72"/>
    <mergeCell ref="C51:C55"/>
    <mergeCell ref="D51:D55"/>
    <mergeCell ref="E51:E55"/>
    <mergeCell ref="R51:R55"/>
    <mergeCell ref="S51:S55"/>
    <mergeCell ref="T51:T55"/>
    <mergeCell ref="C48:C50"/>
    <mergeCell ref="D48:D50"/>
    <mergeCell ref="E48:E50"/>
    <mergeCell ref="R48:R50"/>
    <mergeCell ref="S48:S50"/>
    <mergeCell ref="T48:T50"/>
    <mergeCell ref="F48:F50"/>
    <mergeCell ref="F51:F55"/>
    <mergeCell ref="C45:C47"/>
    <mergeCell ref="D45:D47"/>
    <mergeCell ref="E45:E47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F45:F47"/>
    <mergeCell ref="C40:C41"/>
    <mergeCell ref="D40:D41"/>
    <mergeCell ref="E40:E41"/>
    <mergeCell ref="R40:R41"/>
    <mergeCell ref="S40:S41"/>
    <mergeCell ref="T40:T41"/>
    <mergeCell ref="C36:C38"/>
    <mergeCell ref="D36:D38"/>
    <mergeCell ref="E36:E38"/>
    <mergeCell ref="R36:R38"/>
    <mergeCell ref="S36:S38"/>
    <mergeCell ref="T36:T38"/>
    <mergeCell ref="E17:E19"/>
    <mergeCell ref="R17:R19"/>
    <mergeCell ref="S17:S19"/>
    <mergeCell ref="T17:T19"/>
    <mergeCell ref="C30:C35"/>
    <mergeCell ref="D30:D35"/>
    <mergeCell ref="E30:E35"/>
    <mergeCell ref="R30:R35"/>
    <mergeCell ref="S30:S35"/>
    <mergeCell ref="T30:T35"/>
    <mergeCell ref="C26:C29"/>
    <mergeCell ref="D26:D29"/>
    <mergeCell ref="E26:E29"/>
    <mergeCell ref="R26:R29"/>
    <mergeCell ref="S26:S29"/>
    <mergeCell ref="T26:T29"/>
    <mergeCell ref="A64:A65"/>
    <mergeCell ref="B64:B65"/>
    <mergeCell ref="C14:C16"/>
    <mergeCell ref="D14:D16"/>
    <mergeCell ref="E14:E16"/>
    <mergeCell ref="R14:R16"/>
    <mergeCell ref="S14:S16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C20:C25"/>
    <mergeCell ref="D20:D25"/>
    <mergeCell ref="E20:E25"/>
    <mergeCell ref="R20:R25"/>
    <mergeCell ref="S20:S25"/>
    <mergeCell ref="T20:T25"/>
    <mergeCell ref="C17:C19"/>
    <mergeCell ref="D17:D19"/>
    <mergeCell ref="F9:F13"/>
    <mergeCell ref="F14:F16"/>
    <mergeCell ref="F17:F19"/>
    <mergeCell ref="F20:F25"/>
    <mergeCell ref="F26:F29"/>
    <mergeCell ref="F30:F35"/>
    <mergeCell ref="F36:F38"/>
    <mergeCell ref="F40:F41"/>
    <mergeCell ref="F42:F43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97"/>
  <sheetViews>
    <sheetView workbookViewId="0">
      <selection activeCell="L14" sqref="L14"/>
    </sheetView>
  </sheetViews>
  <sheetFormatPr defaultRowHeight="15"/>
  <cols>
    <col min="1" max="1" width="60.28515625" style="1" customWidth="1"/>
    <col min="2" max="2" width="14.5703125" style="1" customWidth="1"/>
    <col min="3" max="3" width="12.5703125" style="1" customWidth="1"/>
    <col min="4" max="4" width="12" style="1" customWidth="1"/>
    <col min="5" max="5" width="12.140625" style="1" customWidth="1"/>
    <col min="6" max="6" width="13.28515625" style="1" customWidth="1"/>
    <col min="7" max="16384" width="9.140625" style="1"/>
  </cols>
  <sheetData>
    <row r="1" spans="1:6">
      <c r="B1" s="69"/>
    </row>
    <row r="2" spans="1:6" ht="40.5" customHeight="1" thickBot="1">
      <c r="A2" s="330" t="s">
        <v>140</v>
      </c>
      <c r="B2" s="330"/>
      <c r="C2" s="330"/>
      <c r="D2" s="330"/>
      <c r="E2" s="330"/>
    </row>
    <row r="3" spans="1:6" ht="42" customHeight="1" thickBot="1">
      <c r="B3" s="69"/>
      <c r="D3" s="21" t="s">
        <v>87</v>
      </c>
      <c r="E3" s="22" t="s">
        <v>88</v>
      </c>
    </row>
    <row r="4" spans="1:6" ht="15.75" thickBot="1">
      <c r="B4" s="69"/>
      <c r="D4" s="23">
        <v>4213.3</v>
      </c>
      <c r="E4" s="23">
        <v>4213.3</v>
      </c>
    </row>
    <row r="5" spans="1:6" ht="65.25" thickBot="1">
      <c r="A5" s="303" t="s">
        <v>0</v>
      </c>
      <c r="B5" s="2" t="s">
        <v>1</v>
      </c>
      <c r="C5" s="17" t="s">
        <v>131</v>
      </c>
      <c r="D5" s="18" t="s">
        <v>2</v>
      </c>
      <c r="E5" s="2" t="s">
        <v>2</v>
      </c>
      <c r="F5" s="129" t="s">
        <v>120</v>
      </c>
    </row>
    <row r="6" spans="1:6" ht="15.75" thickBot="1">
      <c r="A6" s="3">
        <v>1</v>
      </c>
      <c r="B6" s="4">
        <v>2</v>
      </c>
      <c r="C6" s="4">
        <v>3</v>
      </c>
      <c r="D6" s="4">
        <v>4</v>
      </c>
      <c r="E6" s="101">
        <v>5</v>
      </c>
      <c r="F6" s="307">
        <v>6</v>
      </c>
    </row>
    <row r="7" spans="1:6" ht="90" customHeight="1" thickBot="1">
      <c r="A7" s="27" t="s">
        <v>3</v>
      </c>
      <c r="B7" s="28"/>
      <c r="C7" s="29">
        <f>C8+C13+C16+C19+C25+C29+C35+C38+C39+C41</f>
        <v>50812.397999999994</v>
      </c>
      <c r="D7" s="29">
        <f>E7*E4</f>
        <v>8468.7330000000002</v>
      </c>
      <c r="E7" s="102">
        <f>E8+E13+E16+E19+E25+E29+E35+E38+E39+E41</f>
        <v>2.0099999999999998</v>
      </c>
      <c r="F7" s="298">
        <f>C7</f>
        <v>50812.397999999994</v>
      </c>
    </row>
    <row r="8" spans="1:6" ht="19.5" customHeight="1" thickBot="1">
      <c r="A8" s="7" t="s">
        <v>4</v>
      </c>
      <c r="B8" s="4"/>
      <c r="C8" s="336">
        <f>D8*6</f>
        <v>1516.788</v>
      </c>
      <c r="D8" s="339">
        <f>E8*E4</f>
        <v>252.798</v>
      </c>
      <c r="E8" s="342">
        <v>0.06</v>
      </c>
      <c r="F8" s="315"/>
    </row>
    <row r="9" spans="1:6" ht="30.75" customHeight="1" thickBot="1">
      <c r="A9" s="302" t="s">
        <v>5</v>
      </c>
      <c r="B9" s="4"/>
      <c r="C9" s="337"/>
      <c r="D9" s="340"/>
      <c r="E9" s="343"/>
      <c r="F9" s="316"/>
    </row>
    <row r="10" spans="1:6" ht="16.5" customHeight="1" thickBot="1">
      <c r="A10" s="302" t="s">
        <v>6</v>
      </c>
      <c r="B10" s="4" t="s">
        <v>7</v>
      </c>
      <c r="C10" s="337"/>
      <c r="D10" s="340"/>
      <c r="E10" s="343"/>
      <c r="F10" s="316"/>
    </row>
    <row r="11" spans="1:6" ht="43.5" customHeight="1" thickBot="1">
      <c r="A11" s="302" t="s">
        <v>8</v>
      </c>
      <c r="B11" s="4" t="s">
        <v>7</v>
      </c>
      <c r="C11" s="337"/>
      <c r="D11" s="340"/>
      <c r="E11" s="343"/>
      <c r="F11" s="316"/>
    </row>
    <row r="12" spans="1:6" ht="51.75" customHeight="1" thickBot="1">
      <c r="A12" s="302" t="s">
        <v>9</v>
      </c>
      <c r="B12" s="4" t="s">
        <v>10</v>
      </c>
      <c r="C12" s="338"/>
      <c r="D12" s="341"/>
      <c r="E12" s="344"/>
      <c r="F12" s="317"/>
    </row>
    <row r="13" spans="1:6" ht="34.5" customHeight="1" thickBot="1">
      <c r="A13" s="7" t="s">
        <v>11</v>
      </c>
      <c r="B13" s="4"/>
      <c r="C13" s="324">
        <f>D13*6</f>
        <v>2022.384</v>
      </c>
      <c r="D13" s="324">
        <f>E13*E4</f>
        <v>337.06400000000002</v>
      </c>
      <c r="E13" s="327">
        <v>0.08</v>
      </c>
      <c r="F13" s="315"/>
    </row>
    <row r="14" spans="1:6" ht="141" customHeight="1" thickBot="1">
      <c r="A14" s="302" t="s">
        <v>12</v>
      </c>
      <c r="B14" s="4" t="s">
        <v>7</v>
      </c>
      <c r="C14" s="325"/>
      <c r="D14" s="325"/>
      <c r="E14" s="319"/>
      <c r="F14" s="316"/>
    </row>
    <row r="15" spans="1:6" ht="63" customHeight="1" thickBot="1">
      <c r="A15" s="302" t="s">
        <v>13</v>
      </c>
      <c r="B15" s="4" t="s">
        <v>10</v>
      </c>
      <c r="C15" s="326"/>
      <c r="D15" s="326"/>
      <c r="E15" s="320"/>
      <c r="F15" s="317"/>
    </row>
    <row r="16" spans="1:6" ht="32.25" customHeight="1" thickBot="1">
      <c r="A16" s="7" t="s">
        <v>14</v>
      </c>
      <c r="B16" s="4"/>
      <c r="C16" s="321">
        <f>E16*E4*6</f>
        <v>505.596</v>
      </c>
      <c r="D16" s="324">
        <f>E16*E4</f>
        <v>84.266000000000005</v>
      </c>
      <c r="E16" s="327">
        <v>0.02</v>
      </c>
      <c r="F16" s="315"/>
    </row>
    <row r="17" spans="1:6" ht="129.75" customHeight="1" thickBot="1">
      <c r="A17" s="302" t="s">
        <v>15</v>
      </c>
      <c r="B17" s="9" t="s">
        <v>7</v>
      </c>
      <c r="C17" s="322"/>
      <c r="D17" s="325"/>
      <c r="E17" s="319"/>
      <c r="F17" s="316"/>
    </row>
    <row r="18" spans="1:6" ht="43.5" customHeight="1" thickBot="1">
      <c r="A18" s="302" t="s">
        <v>16</v>
      </c>
      <c r="B18" s="9" t="s">
        <v>10</v>
      </c>
      <c r="C18" s="323"/>
      <c r="D18" s="326"/>
      <c r="E18" s="320"/>
      <c r="F18" s="317"/>
    </row>
    <row r="19" spans="1:6" ht="33.75" customHeight="1" thickBot="1">
      <c r="A19" s="7" t="s">
        <v>17</v>
      </c>
      <c r="B19" s="4"/>
      <c r="C19" s="324">
        <f>D19*6</f>
        <v>35644.517999999996</v>
      </c>
      <c r="D19" s="324">
        <f>E19*E4</f>
        <v>5940.7529999999997</v>
      </c>
      <c r="E19" s="327">
        <v>1.41</v>
      </c>
      <c r="F19" s="315"/>
    </row>
    <row r="20" spans="1:6" ht="16.5" customHeight="1" thickBot="1">
      <c r="A20" s="10" t="s">
        <v>18</v>
      </c>
      <c r="B20" s="9" t="s">
        <v>7</v>
      </c>
      <c r="C20" s="325"/>
      <c r="D20" s="325"/>
      <c r="E20" s="319"/>
      <c r="F20" s="317"/>
    </row>
    <row r="21" spans="1:6" ht="79.5" customHeight="1" thickBot="1">
      <c r="A21" s="37" t="s">
        <v>19</v>
      </c>
      <c r="B21" s="9" t="s">
        <v>7</v>
      </c>
      <c r="C21" s="325"/>
      <c r="D21" s="325"/>
      <c r="E21" s="319"/>
      <c r="F21" s="315"/>
    </row>
    <row r="22" spans="1:6" ht="28.5" customHeight="1" thickBot="1">
      <c r="A22" s="10" t="s">
        <v>20</v>
      </c>
      <c r="B22" s="9" t="s">
        <v>7</v>
      </c>
      <c r="C22" s="325"/>
      <c r="D22" s="325"/>
      <c r="E22" s="319"/>
      <c r="F22" s="316"/>
    </row>
    <row r="23" spans="1:6" ht="33" customHeight="1" thickBot="1">
      <c r="A23" s="10" t="s">
        <v>21</v>
      </c>
      <c r="B23" s="9" t="s">
        <v>10</v>
      </c>
      <c r="C23" s="325"/>
      <c r="D23" s="325"/>
      <c r="E23" s="319"/>
      <c r="F23" s="316"/>
    </row>
    <row r="24" spans="1:6" ht="58.5" customHeight="1" thickBot="1">
      <c r="A24" s="10" t="s">
        <v>22</v>
      </c>
      <c r="B24" s="9" t="s">
        <v>10</v>
      </c>
      <c r="C24" s="326"/>
      <c r="D24" s="326"/>
      <c r="E24" s="320"/>
      <c r="F24" s="317"/>
    </row>
    <row r="25" spans="1:6" ht="29.25" customHeight="1" thickBot="1">
      <c r="A25" s="7" t="s">
        <v>23</v>
      </c>
      <c r="B25" s="4"/>
      <c r="C25" s="324">
        <f>D25*6</f>
        <v>2022.384</v>
      </c>
      <c r="D25" s="324">
        <f>E25*E4</f>
        <v>337.06400000000002</v>
      </c>
      <c r="E25" s="327">
        <v>0.08</v>
      </c>
      <c r="F25" s="315"/>
    </row>
    <row r="26" spans="1:6" ht="28.5" customHeight="1" thickBot="1">
      <c r="A26" s="10" t="s">
        <v>24</v>
      </c>
      <c r="B26" s="9" t="s">
        <v>7</v>
      </c>
      <c r="C26" s="325"/>
      <c r="D26" s="325"/>
      <c r="E26" s="319"/>
      <c r="F26" s="316"/>
    </row>
    <row r="27" spans="1:6" ht="39.75" customHeight="1" thickBot="1">
      <c r="A27" s="10" t="s">
        <v>25</v>
      </c>
      <c r="B27" s="9" t="s">
        <v>7</v>
      </c>
      <c r="C27" s="325"/>
      <c r="D27" s="325"/>
      <c r="E27" s="319"/>
      <c r="F27" s="316"/>
    </row>
    <row r="28" spans="1:6" ht="46.5" customHeight="1" thickBot="1">
      <c r="A28" s="10" t="s">
        <v>16</v>
      </c>
      <c r="B28" s="9" t="s">
        <v>10</v>
      </c>
      <c r="C28" s="326"/>
      <c r="D28" s="326"/>
      <c r="E28" s="320"/>
      <c r="F28" s="317"/>
    </row>
    <row r="29" spans="1:6" ht="30" customHeight="1" thickBot="1">
      <c r="A29" s="7" t="s">
        <v>26</v>
      </c>
      <c r="B29" s="4"/>
      <c r="C29" s="321">
        <f>D29*6</f>
        <v>7583.9400000000005</v>
      </c>
      <c r="D29" s="324">
        <f>E29*E4</f>
        <v>1263.99</v>
      </c>
      <c r="E29" s="327">
        <v>0.3</v>
      </c>
      <c r="F29" s="315"/>
    </row>
    <row r="30" spans="1:6" ht="23.25" customHeight="1" thickBot="1">
      <c r="A30" s="302" t="s">
        <v>27</v>
      </c>
      <c r="B30" s="9" t="s">
        <v>7</v>
      </c>
      <c r="C30" s="322"/>
      <c r="D30" s="325"/>
      <c r="E30" s="319"/>
      <c r="F30" s="316"/>
    </row>
    <row r="31" spans="1:6" ht="28.5" customHeight="1" thickBot="1">
      <c r="A31" s="302" t="s">
        <v>28</v>
      </c>
      <c r="B31" s="9" t="s">
        <v>7</v>
      </c>
      <c r="C31" s="322"/>
      <c r="D31" s="325"/>
      <c r="E31" s="319"/>
      <c r="F31" s="316"/>
    </row>
    <row r="32" spans="1:6" ht="29.25" customHeight="1" thickBot="1">
      <c r="A32" s="302" t="s">
        <v>29</v>
      </c>
      <c r="B32" s="9" t="s">
        <v>7</v>
      </c>
      <c r="C32" s="322"/>
      <c r="D32" s="325"/>
      <c r="E32" s="319"/>
      <c r="F32" s="316"/>
    </row>
    <row r="33" spans="1:6" ht="40.5" customHeight="1" thickBot="1">
      <c r="A33" s="302" t="s">
        <v>30</v>
      </c>
      <c r="B33" s="9" t="s">
        <v>7</v>
      </c>
      <c r="C33" s="322"/>
      <c r="D33" s="325"/>
      <c r="E33" s="319"/>
      <c r="F33" s="316"/>
    </row>
    <row r="34" spans="1:6" ht="42.75" customHeight="1" thickBot="1">
      <c r="A34" s="302" t="s">
        <v>16</v>
      </c>
      <c r="B34" s="4" t="s">
        <v>10</v>
      </c>
      <c r="C34" s="323"/>
      <c r="D34" s="326"/>
      <c r="E34" s="320"/>
      <c r="F34" s="317"/>
    </row>
    <row r="35" spans="1:6" ht="28.5" customHeight="1" thickBot="1">
      <c r="A35" s="7" t="s">
        <v>32</v>
      </c>
      <c r="B35" s="4"/>
      <c r="C35" s="321">
        <f>D35*6</f>
        <v>505.596</v>
      </c>
      <c r="D35" s="324">
        <f>E35*E4</f>
        <v>84.266000000000005</v>
      </c>
      <c r="E35" s="327">
        <v>0.02</v>
      </c>
      <c r="F35" s="315"/>
    </row>
    <row r="36" spans="1:6" ht="61.5" customHeight="1" thickBot="1">
      <c r="A36" s="302" t="s">
        <v>33</v>
      </c>
      <c r="B36" s="9" t="s">
        <v>34</v>
      </c>
      <c r="C36" s="322"/>
      <c r="D36" s="325"/>
      <c r="E36" s="319"/>
      <c r="F36" s="316"/>
    </row>
    <row r="37" spans="1:6" ht="41.25" customHeight="1" thickBot="1">
      <c r="A37" s="302" t="s">
        <v>16</v>
      </c>
      <c r="B37" s="4" t="s">
        <v>10</v>
      </c>
      <c r="C37" s="323"/>
      <c r="D37" s="326"/>
      <c r="E37" s="320"/>
      <c r="F37" s="317"/>
    </row>
    <row r="38" spans="1:6" ht="79.5" customHeight="1" thickBot="1">
      <c r="A38" s="7" t="s">
        <v>35</v>
      </c>
      <c r="B38" s="4" t="s">
        <v>34</v>
      </c>
      <c r="C38" s="25">
        <f>D38*6</f>
        <v>252.798</v>
      </c>
      <c r="D38" s="25">
        <f>E38*E4</f>
        <v>42.133000000000003</v>
      </c>
      <c r="E38" s="103">
        <v>0.01</v>
      </c>
      <c r="F38" s="108"/>
    </row>
    <row r="39" spans="1:6" ht="27.75" customHeight="1" thickBot="1">
      <c r="A39" s="7" t="s">
        <v>36</v>
      </c>
      <c r="B39" s="4"/>
      <c r="C39" s="328">
        <f>D39*6</f>
        <v>505.596</v>
      </c>
      <c r="D39" s="329">
        <f>E39*E4</f>
        <v>84.266000000000005</v>
      </c>
      <c r="E39" s="318">
        <v>0.02</v>
      </c>
      <c r="F39" s="315"/>
    </row>
    <row r="40" spans="1:6" ht="63.75" customHeight="1" thickBot="1">
      <c r="A40" s="302" t="s">
        <v>37</v>
      </c>
      <c r="B40" s="4" t="s">
        <v>34</v>
      </c>
      <c r="C40" s="323"/>
      <c r="D40" s="326"/>
      <c r="E40" s="320"/>
      <c r="F40" s="316"/>
    </row>
    <row r="41" spans="1:6" ht="46.5" customHeight="1" thickBot="1">
      <c r="A41" s="7" t="s">
        <v>38</v>
      </c>
      <c r="B41" s="12"/>
      <c r="C41" s="321">
        <f>D41*6</f>
        <v>252.798</v>
      </c>
      <c r="D41" s="324">
        <f>E41*E4</f>
        <v>42.133000000000003</v>
      </c>
      <c r="E41" s="327">
        <v>0.01</v>
      </c>
      <c r="F41" s="316"/>
    </row>
    <row r="42" spans="1:6" ht="90" customHeight="1" thickBot="1">
      <c r="A42" s="302" t="s">
        <v>39</v>
      </c>
      <c r="B42" s="12" t="s">
        <v>7</v>
      </c>
      <c r="C42" s="323"/>
      <c r="D42" s="326"/>
      <c r="E42" s="320"/>
      <c r="F42" s="317"/>
    </row>
    <row r="43" spans="1:6" ht="39" customHeight="1" thickBot="1">
      <c r="A43" s="32" t="s">
        <v>40</v>
      </c>
      <c r="B43" s="28"/>
      <c r="C43" s="29">
        <f>C44+C47+C50+C55+C58+C61</f>
        <v>100360.80600000001</v>
      </c>
      <c r="D43" s="36">
        <f>E43*E4</f>
        <v>16726.800999999999</v>
      </c>
      <c r="E43" s="102">
        <f>E44+E47+E50+E55+E58+E61</f>
        <v>3.9699999999999998</v>
      </c>
      <c r="F43" s="314">
        <f>C43</f>
        <v>100360.80600000001</v>
      </c>
    </row>
    <row r="44" spans="1:6" ht="27" customHeight="1" thickBot="1">
      <c r="A44" s="7" t="s">
        <v>41</v>
      </c>
      <c r="B44" s="6"/>
      <c r="C44" s="328">
        <f>E44*D4*6</f>
        <v>6825.5460000000003</v>
      </c>
      <c r="D44" s="358">
        <f>E44*E4</f>
        <v>1137.5910000000001</v>
      </c>
      <c r="E44" s="318">
        <v>0.27</v>
      </c>
      <c r="F44" s="315"/>
    </row>
    <row r="45" spans="1:6" ht="18.75" customHeight="1" thickBot="1">
      <c r="A45" s="302" t="s">
        <v>42</v>
      </c>
      <c r="B45" s="4" t="s">
        <v>7</v>
      </c>
      <c r="C45" s="322"/>
      <c r="D45" s="359"/>
      <c r="E45" s="319"/>
      <c r="F45" s="316"/>
    </row>
    <row r="46" spans="1:6" ht="55.5" customHeight="1" thickBot="1">
      <c r="A46" s="302" t="s">
        <v>43</v>
      </c>
      <c r="B46" s="4" t="s">
        <v>10</v>
      </c>
      <c r="C46" s="323"/>
      <c r="D46" s="360"/>
      <c r="E46" s="320"/>
      <c r="F46" s="317"/>
    </row>
    <row r="47" spans="1:6" ht="43.5" customHeight="1" thickBot="1">
      <c r="A47" s="7" t="s">
        <v>44</v>
      </c>
      <c r="B47" s="6"/>
      <c r="C47" s="321">
        <f>D47*6</f>
        <v>30335.760000000002</v>
      </c>
      <c r="D47" s="324">
        <f>E47*E4</f>
        <v>5055.96</v>
      </c>
      <c r="E47" s="327">
        <v>1.2</v>
      </c>
      <c r="F47" s="315"/>
    </row>
    <row r="48" spans="1:6" ht="67.5" customHeight="1" thickBot="1">
      <c r="A48" s="302" t="s">
        <v>45</v>
      </c>
      <c r="B48" s="12" t="s">
        <v>46</v>
      </c>
      <c r="C48" s="322"/>
      <c r="D48" s="325"/>
      <c r="E48" s="319"/>
      <c r="F48" s="316"/>
    </row>
    <row r="49" spans="1:6" ht="57.75" customHeight="1" thickBot="1">
      <c r="A49" s="302" t="s">
        <v>47</v>
      </c>
      <c r="B49" s="4" t="s">
        <v>48</v>
      </c>
      <c r="C49" s="323"/>
      <c r="D49" s="326"/>
      <c r="E49" s="320"/>
      <c r="F49" s="317"/>
    </row>
    <row r="50" spans="1:6" ht="39.75" customHeight="1" thickBot="1">
      <c r="A50" s="7" t="s">
        <v>49</v>
      </c>
      <c r="B50" s="6"/>
      <c r="C50" s="324">
        <f>E50*D4*6</f>
        <v>22499.022000000004</v>
      </c>
      <c r="D50" s="324">
        <f>E50*E4</f>
        <v>3749.8370000000004</v>
      </c>
      <c r="E50" s="327">
        <v>0.89</v>
      </c>
      <c r="F50" s="315"/>
    </row>
    <row r="51" spans="1:6" ht="31.5" customHeight="1" thickBot="1">
      <c r="A51" s="302" t="s">
        <v>50</v>
      </c>
      <c r="B51" s="12" t="s">
        <v>34</v>
      </c>
      <c r="C51" s="325"/>
      <c r="D51" s="325"/>
      <c r="E51" s="319"/>
      <c r="F51" s="316"/>
    </row>
    <row r="52" spans="1:6" ht="15.75" thickBot="1">
      <c r="A52" s="13" t="s">
        <v>51</v>
      </c>
      <c r="B52" s="12" t="s">
        <v>34</v>
      </c>
      <c r="C52" s="325"/>
      <c r="D52" s="325"/>
      <c r="E52" s="319"/>
      <c r="F52" s="316"/>
    </row>
    <row r="53" spans="1:6" ht="15.75" thickBot="1">
      <c r="A53" s="13" t="s">
        <v>52</v>
      </c>
      <c r="B53" s="12" t="s">
        <v>10</v>
      </c>
      <c r="C53" s="325"/>
      <c r="D53" s="325"/>
      <c r="E53" s="319"/>
      <c r="F53" s="316"/>
    </row>
    <row r="54" spans="1:6" ht="28.5" customHeight="1" thickBot="1">
      <c r="A54" s="302" t="s">
        <v>53</v>
      </c>
      <c r="B54" s="4" t="s">
        <v>34</v>
      </c>
      <c r="C54" s="326"/>
      <c r="D54" s="326"/>
      <c r="E54" s="320"/>
      <c r="F54" s="317"/>
    </row>
    <row r="55" spans="1:6" ht="45" customHeight="1" thickBot="1">
      <c r="A55" s="7" t="s">
        <v>54</v>
      </c>
      <c r="B55" s="6"/>
      <c r="C55" s="324">
        <f>E55*E4*6</f>
        <v>6319.9500000000007</v>
      </c>
      <c r="D55" s="324">
        <f>E55*E4</f>
        <v>1053.325</v>
      </c>
      <c r="E55" s="327">
        <v>0.25</v>
      </c>
      <c r="F55" s="315"/>
    </row>
    <row r="56" spans="1:6" ht="53.25" customHeight="1" thickBot="1">
      <c r="A56" s="302" t="s">
        <v>55</v>
      </c>
      <c r="B56" s="4" t="s">
        <v>31</v>
      </c>
      <c r="C56" s="325"/>
      <c r="D56" s="325"/>
      <c r="E56" s="319"/>
      <c r="F56" s="316"/>
    </row>
    <row r="57" spans="1:6" ht="42.75" customHeight="1" thickBot="1">
      <c r="A57" s="302" t="s">
        <v>56</v>
      </c>
      <c r="B57" s="4" t="s">
        <v>7</v>
      </c>
      <c r="C57" s="326"/>
      <c r="D57" s="326"/>
      <c r="E57" s="320"/>
      <c r="F57" s="317"/>
    </row>
    <row r="58" spans="1:6" ht="29.25" customHeight="1" thickBot="1">
      <c r="A58" s="7" t="s">
        <v>57</v>
      </c>
      <c r="B58" s="6"/>
      <c r="C58" s="324">
        <f>E58*E4*6</f>
        <v>2780.7780000000002</v>
      </c>
      <c r="D58" s="324">
        <f>E58*E4</f>
        <v>463.46300000000002</v>
      </c>
      <c r="E58" s="327">
        <v>0.11</v>
      </c>
      <c r="F58" s="389"/>
    </row>
    <row r="59" spans="1:6" ht="30.75" customHeight="1" thickBot="1">
      <c r="A59" s="302" t="s">
        <v>58</v>
      </c>
      <c r="B59" s="4" t="s">
        <v>31</v>
      </c>
      <c r="C59" s="325"/>
      <c r="D59" s="325"/>
      <c r="E59" s="319"/>
      <c r="F59" s="390"/>
    </row>
    <row r="60" spans="1:6" ht="42" customHeight="1" thickBot="1">
      <c r="A60" s="302" t="s">
        <v>59</v>
      </c>
      <c r="B60" s="4" t="s">
        <v>10</v>
      </c>
      <c r="C60" s="326"/>
      <c r="D60" s="326"/>
      <c r="E60" s="320"/>
      <c r="F60" s="391"/>
    </row>
    <row r="61" spans="1:6" ht="18.75" customHeight="1" thickBot="1">
      <c r="A61" s="7" t="s">
        <v>125</v>
      </c>
      <c r="B61" s="89" t="s">
        <v>83</v>
      </c>
      <c r="C61" s="308">
        <f>E61*E4*6</f>
        <v>31599.75</v>
      </c>
      <c r="D61" s="308">
        <f>E61*E4</f>
        <v>5266.625</v>
      </c>
      <c r="E61" s="310">
        <v>1.25</v>
      </c>
      <c r="F61" s="301"/>
    </row>
    <row r="62" spans="1:6" ht="37.5" customHeight="1" thickBot="1">
      <c r="A62" s="32" t="s">
        <v>60</v>
      </c>
      <c r="B62" s="28"/>
      <c r="C62" s="34">
        <f>C63+C69+C75+C80+C83</f>
        <v>155470.77000000002</v>
      </c>
      <c r="D62" s="34">
        <f>E62*E4</f>
        <v>25911.795000000002</v>
      </c>
      <c r="E62" s="106">
        <f>E63+E69+E75+E80+E83</f>
        <v>6.15</v>
      </c>
      <c r="F62" s="313">
        <f>C62</f>
        <v>155470.77000000002</v>
      </c>
    </row>
    <row r="63" spans="1:6" ht="36" customHeight="1">
      <c r="A63" s="153" t="s">
        <v>61</v>
      </c>
      <c r="B63" s="154"/>
      <c r="C63" s="329">
        <f>D63*6</f>
        <v>44998.044000000009</v>
      </c>
      <c r="D63" s="329">
        <f>E63*E4</f>
        <v>7499.6740000000009</v>
      </c>
      <c r="E63" s="318">
        <v>1.78</v>
      </c>
      <c r="F63" s="315"/>
    </row>
    <row r="64" spans="1:6" ht="43.5" customHeight="1">
      <c r="A64" s="305" t="s">
        <v>62</v>
      </c>
      <c r="B64" s="147" t="s">
        <v>63</v>
      </c>
      <c r="C64" s="369"/>
      <c r="D64" s="325"/>
      <c r="E64" s="319"/>
      <c r="F64" s="316"/>
    </row>
    <row r="65" spans="1:6" ht="21" customHeight="1">
      <c r="A65" s="305" t="s">
        <v>123</v>
      </c>
      <c r="B65" s="147" t="s">
        <v>124</v>
      </c>
      <c r="C65" s="369"/>
      <c r="D65" s="325"/>
      <c r="E65" s="319"/>
      <c r="F65" s="316"/>
    </row>
    <row r="66" spans="1:6">
      <c r="A66" s="364" t="s">
        <v>91</v>
      </c>
      <c r="B66" s="366" t="s">
        <v>7</v>
      </c>
      <c r="C66" s="369"/>
      <c r="D66" s="325"/>
      <c r="E66" s="319"/>
      <c r="F66" s="316"/>
    </row>
    <row r="67" spans="1:6">
      <c r="A67" s="365"/>
      <c r="B67" s="367"/>
      <c r="C67" s="369"/>
      <c r="D67" s="325"/>
      <c r="E67" s="319"/>
      <c r="F67" s="316"/>
    </row>
    <row r="68" spans="1:6" ht="29.25" customHeight="1" thickBot="1">
      <c r="A68" s="305" t="s">
        <v>65</v>
      </c>
      <c r="B68" s="306" t="s">
        <v>10</v>
      </c>
      <c r="C68" s="370"/>
      <c r="D68" s="326"/>
      <c r="E68" s="320"/>
      <c r="F68" s="317"/>
    </row>
    <row r="69" spans="1:6" ht="69" customHeight="1" thickBot="1">
      <c r="A69" s="7" t="s">
        <v>66</v>
      </c>
      <c r="B69" s="12"/>
      <c r="C69" s="324">
        <f>D69*6</f>
        <v>39689.286</v>
      </c>
      <c r="D69" s="324">
        <f>E69*E4</f>
        <v>6614.8810000000003</v>
      </c>
      <c r="E69" s="327">
        <v>1.57</v>
      </c>
      <c r="F69" s="315"/>
    </row>
    <row r="70" spans="1:6" ht="28.5" customHeight="1" thickBot="1">
      <c r="A70" s="302" t="s">
        <v>67</v>
      </c>
      <c r="B70" s="4" t="s">
        <v>10</v>
      </c>
      <c r="C70" s="325"/>
      <c r="D70" s="325"/>
      <c r="E70" s="319"/>
      <c r="F70" s="316"/>
    </row>
    <row r="71" spans="1:6" ht="30.75" customHeight="1" thickBot="1">
      <c r="A71" s="302" t="s">
        <v>68</v>
      </c>
      <c r="B71" s="4" t="s">
        <v>10</v>
      </c>
      <c r="C71" s="325"/>
      <c r="D71" s="325"/>
      <c r="E71" s="319"/>
      <c r="F71" s="316"/>
    </row>
    <row r="72" spans="1:6" ht="30.75" customHeight="1" thickBot="1">
      <c r="A72" s="302" t="s">
        <v>69</v>
      </c>
      <c r="B72" s="4" t="s">
        <v>10</v>
      </c>
      <c r="C72" s="325"/>
      <c r="D72" s="325"/>
      <c r="E72" s="319"/>
      <c r="F72" s="316"/>
    </row>
    <row r="73" spans="1:6" ht="14.25" customHeight="1" thickBot="1">
      <c r="A73" s="302" t="s">
        <v>70</v>
      </c>
      <c r="B73" s="4" t="s">
        <v>10</v>
      </c>
      <c r="C73" s="325"/>
      <c r="D73" s="325"/>
      <c r="E73" s="319"/>
      <c r="F73" s="316"/>
    </row>
    <row r="74" spans="1:6" ht="18" customHeight="1" thickBot="1">
      <c r="A74" s="302" t="s">
        <v>71</v>
      </c>
      <c r="B74" s="4" t="s">
        <v>72</v>
      </c>
      <c r="C74" s="326"/>
      <c r="D74" s="326"/>
      <c r="E74" s="320"/>
      <c r="F74" s="317"/>
    </row>
    <row r="75" spans="1:6" ht="27" customHeight="1" thickBot="1">
      <c r="A75" s="7" t="s">
        <v>73</v>
      </c>
      <c r="B75" s="12"/>
      <c r="C75" s="324">
        <f>D75*6</f>
        <v>14915.081999999999</v>
      </c>
      <c r="D75" s="324">
        <f>E75*E4</f>
        <v>2485.8469999999998</v>
      </c>
      <c r="E75" s="327">
        <v>0.59</v>
      </c>
      <c r="F75" s="315"/>
    </row>
    <row r="76" spans="1:6" ht="15" customHeight="1" thickBot="1">
      <c r="A76" s="302" t="s">
        <v>74</v>
      </c>
      <c r="B76" s="12" t="s">
        <v>75</v>
      </c>
      <c r="C76" s="325"/>
      <c r="D76" s="325"/>
      <c r="E76" s="319"/>
      <c r="F76" s="316"/>
    </row>
    <row r="77" spans="1:6" ht="15.75" customHeight="1" thickBot="1">
      <c r="A77" s="302" t="s">
        <v>76</v>
      </c>
      <c r="B77" s="12" t="s">
        <v>10</v>
      </c>
      <c r="C77" s="325"/>
      <c r="D77" s="325"/>
      <c r="E77" s="319"/>
      <c r="F77" s="316"/>
    </row>
    <row r="78" spans="1:6" ht="15.75" thickBot="1">
      <c r="A78" s="346" t="s">
        <v>77</v>
      </c>
      <c r="B78" s="14"/>
      <c r="C78" s="325"/>
      <c r="D78" s="325"/>
      <c r="E78" s="319"/>
      <c r="F78" s="316"/>
    </row>
    <row r="79" spans="1:6" ht="15.75" thickBot="1">
      <c r="A79" s="347"/>
      <c r="B79" s="12" t="s">
        <v>72</v>
      </c>
      <c r="C79" s="326"/>
      <c r="D79" s="326"/>
      <c r="E79" s="320"/>
      <c r="F79" s="317"/>
    </row>
    <row r="80" spans="1:6" ht="24" customHeight="1" thickBot="1">
      <c r="A80" s="7" t="s">
        <v>78</v>
      </c>
      <c r="B80" s="6"/>
      <c r="C80" s="321">
        <f>E80*D4*6</f>
        <v>40447.680000000008</v>
      </c>
      <c r="D80" s="324">
        <f>E80*E4</f>
        <v>6741.2800000000007</v>
      </c>
      <c r="E80" s="327">
        <v>1.6</v>
      </c>
      <c r="F80" s="315"/>
    </row>
    <row r="81" spans="1:6" ht="28.5" customHeight="1" thickBot="1">
      <c r="A81" s="302" t="s">
        <v>79</v>
      </c>
      <c r="B81" s="4" t="s">
        <v>80</v>
      </c>
      <c r="C81" s="322"/>
      <c r="D81" s="325"/>
      <c r="E81" s="319"/>
      <c r="F81" s="316"/>
    </row>
    <row r="82" spans="1:6" ht="67.5" customHeight="1" thickBot="1">
      <c r="A82" s="302" t="s">
        <v>81</v>
      </c>
      <c r="B82" s="4" t="s">
        <v>10</v>
      </c>
      <c r="C82" s="322"/>
      <c r="D82" s="326"/>
      <c r="E82" s="320"/>
      <c r="F82" s="317"/>
    </row>
    <row r="83" spans="1:6" ht="42.75" customHeight="1" thickBot="1">
      <c r="A83" s="7" t="s">
        <v>82</v>
      </c>
      <c r="B83" s="101" t="s">
        <v>83</v>
      </c>
      <c r="C83" s="312">
        <f>E83*D4*6</f>
        <v>15420.678</v>
      </c>
      <c r="D83" s="25">
        <f>E83*E4</f>
        <v>2570.1129999999998</v>
      </c>
      <c r="E83" s="103">
        <v>0.61</v>
      </c>
      <c r="F83" s="108"/>
    </row>
    <row r="84" spans="1:6" ht="16.5" customHeight="1" thickBot="1">
      <c r="A84" s="27" t="s">
        <v>84</v>
      </c>
      <c r="B84" s="159"/>
      <c r="C84" s="92">
        <v>0</v>
      </c>
      <c r="D84" s="34">
        <v>0</v>
      </c>
      <c r="E84" s="106">
        <v>0</v>
      </c>
      <c r="F84" s="109"/>
    </row>
    <row r="85" spans="1:6" ht="15.75" thickBot="1">
      <c r="A85" s="15" t="s">
        <v>85</v>
      </c>
      <c r="B85" s="12" t="s">
        <v>46</v>
      </c>
      <c r="C85" s="26">
        <v>0</v>
      </c>
      <c r="D85" s="26">
        <v>0</v>
      </c>
      <c r="E85" s="107">
        <v>0</v>
      </c>
      <c r="F85" s="108"/>
    </row>
    <row r="86" spans="1:6" ht="75" customHeight="1" thickBot="1">
      <c r="A86" s="27" t="s">
        <v>119</v>
      </c>
      <c r="B86" s="94"/>
      <c r="C86" s="34">
        <v>0</v>
      </c>
      <c r="D86" s="34">
        <v>0</v>
      </c>
      <c r="E86" s="106">
        <v>0</v>
      </c>
      <c r="F86" s="108"/>
    </row>
    <row r="87" spans="1:6" ht="34.5" customHeight="1" thickBot="1">
      <c r="A87" s="27" t="s">
        <v>126</v>
      </c>
      <c r="B87" s="94"/>
      <c r="C87" s="34">
        <v>19465.38</v>
      </c>
      <c r="D87" s="34"/>
      <c r="E87" s="106"/>
      <c r="F87" s="232">
        <v>19465.38</v>
      </c>
    </row>
    <row r="88" spans="1:6" ht="34.5" customHeight="1" thickBot="1">
      <c r="A88" s="27" t="s">
        <v>128</v>
      </c>
      <c r="B88" s="94"/>
      <c r="C88" s="34">
        <v>1011.18</v>
      </c>
      <c r="D88" s="34"/>
      <c r="E88" s="106"/>
      <c r="F88" s="232">
        <v>1011.18</v>
      </c>
    </row>
    <row r="89" spans="1:6" ht="34.5" customHeight="1" thickBot="1">
      <c r="A89" s="27" t="s">
        <v>135</v>
      </c>
      <c r="B89" s="94"/>
      <c r="C89" s="34">
        <v>63.24</v>
      </c>
      <c r="D89" s="34"/>
      <c r="E89" s="106"/>
      <c r="F89" s="232">
        <v>63.24</v>
      </c>
    </row>
    <row r="90" spans="1:6" ht="16.5" thickBot="1">
      <c r="A90" s="5" t="s">
        <v>86</v>
      </c>
      <c r="B90" s="16"/>
      <c r="C90" s="26">
        <f>C7+C43+C62+C87+C88+C89</f>
        <v>327183.77400000003</v>
      </c>
      <c r="D90" s="26">
        <f>E90*E4</f>
        <v>51107.329000000005</v>
      </c>
      <c r="E90" s="107">
        <f>E62+E43+E7</f>
        <v>12.13</v>
      </c>
      <c r="F90" s="299">
        <f>F62+F43+F7+F87+F88+F89</f>
        <v>327183.77400000003</v>
      </c>
    </row>
    <row r="91" spans="1:6" ht="16.5">
      <c r="A91" s="352" t="s">
        <v>132</v>
      </c>
      <c r="B91" s="353"/>
      <c r="C91" s="353"/>
      <c r="D91" s="354"/>
      <c r="E91" s="311"/>
      <c r="F91" s="162">
        <v>96797.54</v>
      </c>
    </row>
    <row r="92" spans="1:6" ht="16.5">
      <c r="A92" s="309" t="s">
        <v>133</v>
      </c>
      <c r="B92" s="304"/>
      <c r="C92" s="304"/>
      <c r="D92" s="304"/>
      <c r="E92" s="311"/>
      <c r="F92" s="285">
        <f>F90+F91-F93</f>
        <v>298879.99400000001</v>
      </c>
    </row>
    <row r="93" spans="1:6" ht="15.75">
      <c r="A93" s="139" t="s">
        <v>137</v>
      </c>
      <c r="B93" s="140"/>
      <c r="C93" s="140"/>
      <c r="D93" s="140"/>
      <c r="E93" s="142"/>
      <c r="F93" s="162">
        <v>125101.32</v>
      </c>
    </row>
    <row r="94" spans="1:6">
      <c r="B94" s="69"/>
      <c r="C94" s="96"/>
    </row>
    <row r="95" spans="1:6">
      <c r="A95" s="136" t="s">
        <v>121</v>
      </c>
      <c r="B95" s="69"/>
    </row>
    <row r="96" spans="1:6">
      <c r="A96" s="136"/>
      <c r="B96" s="69"/>
    </row>
    <row r="97" spans="1:2">
      <c r="A97" s="136" t="s">
        <v>122</v>
      </c>
      <c r="B97" s="69"/>
    </row>
  </sheetData>
  <mergeCells count="77">
    <mergeCell ref="C13:C15"/>
    <mergeCell ref="D13:D15"/>
    <mergeCell ref="E13:E15"/>
    <mergeCell ref="F13:F15"/>
    <mergeCell ref="A2:E2"/>
    <mergeCell ref="C8:C12"/>
    <mergeCell ref="D8:D12"/>
    <mergeCell ref="E8:E12"/>
    <mergeCell ref="F8:F12"/>
    <mergeCell ref="C16:C18"/>
    <mergeCell ref="D16:D18"/>
    <mergeCell ref="E16:E18"/>
    <mergeCell ref="F16:F18"/>
    <mergeCell ref="C19:C24"/>
    <mergeCell ref="D19:D24"/>
    <mergeCell ref="E19:E24"/>
    <mergeCell ref="F19:F20"/>
    <mergeCell ref="F21:F24"/>
    <mergeCell ref="C25:C28"/>
    <mergeCell ref="D25:D28"/>
    <mergeCell ref="E25:E28"/>
    <mergeCell ref="F25:F28"/>
    <mergeCell ref="C29:C34"/>
    <mergeCell ref="D29:D34"/>
    <mergeCell ref="E29:E34"/>
    <mergeCell ref="F29:F34"/>
    <mergeCell ref="C47:C49"/>
    <mergeCell ref="D47:D49"/>
    <mergeCell ref="E47:E49"/>
    <mergeCell ref="F47:F49"/>
    <mergeCell ref="C35:C37"/>
    <mergeCell ref="D35:D37"/>
    <mergeCell ref="E35:E37"/>
    <mergeCell ref="F35:F37"/>
    <mergeCell ref="C39:C40"/>
    <mergeCell ref="D39:D40"/>
    <mergeCell ref="E39:E40"/>
    <mergeCell ref="F39:F42"/>
    <mergeCell ref="C41:C42"/>
    <mergeCell ref="D41:D42"/>
    <mergeCell ref="E41:E42"/>
    <mergeCell ref="C44:C46"/>
    <mergeCell ref="D44:D46"/>
    <mergeCell ref="E44:E46"/>
    <mergeCell ref="F44:F46"/>
    <mergeCell ref="C50:C54"/>
    <mergeCell ref="D50:D54"/>
    <mergeCell ref="E50:E54"/>
    <mergeCell ref="F50:F54"/>
    <mergeCell ref="C55:C57"/>
    <mergeCell ref="D55:D57"/>
    <mergeCell ref="E55:E57"/>
    <mergeCell ref="F55:F57"/>
    <mergeCell ref="F69:F74"/>
    <mergeCell ref="C58:C60"/>
    <mergeCell ref="D58:D60"/>
    <mergeCell ref="E58:E60"/>
    <mergeCell ref="F58:F60"/>
    <mergeCell ref="C63:C68"/>
    <mergeCell ref="D63:D68"/>
    <mergeCell ref="E63:E68"/>
    <mergeCell ref="F63:F68"/>
    <mergeCell ref="A66:A67"/>
    <mergeCell ref="B66:B67"/>
    <mergeCell ref="C69:C74"/>
    <mergeCell ref="D69:D74"/>
    <mergeCell ref="E69:E74"/>
    <mergeCell ref="A91:D91"/>
    <mergeCell ref="C75:C79"/>
    <mergeCell ref="D75:D79"/>
    <mergeCell ref="E75:E79"/>
    <mergeCell ref="F75:F79"/>
    <mergeCell ref="A78:A79"/>
    <mergeCell ref="C80:C82"/>
    <mergeCell ref="D80:D82"/>
    <mergeCell ref="E80:E82"/>
    <mergeCell ref="F80:F8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00"/>
  <sheetViews>
    <sheetView topLeftCell="A87" workbookViewId="0">
      <selection activeCell="B99" sqref="B99"/>
    </sheetView>
  </sheetViews>
  <sheetFormatPr defaultRowHeight="15"/>
  <cols>
    <col min="1" max="1" width="80.7109375" style="1" customWidth="1"/>
    <col min="2" max="2" width="17" style="69" customWidth="1"/>
    <col min="3" max="3" width="10.140625" style="1" customWidth="1"/>
    <col min="4" max="4" width="10.7109375" style="1" customWidth="1"/>
    <col min="5" max="5" width="9.85546875" style="1" customWidth="1"/>
    <col min="6" max="6" width="12.5703125" style="1" customWidth="1"/>
    <col min="7" max="7" width="9.5703125" style="1" bestFit="1" customWidth="1"/>
    <col min="8" max="8" width="9.140625" style="1"/>
    <col min="9" max="9" width="9.5703125" style="1" bestFit="1" customWidth="1"/>
    <col min="10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>
      <c r="A2" s="330" t="s">
        <v>101</v>
      </c>
      <c r="B2" s="330"/>
      <c r="C2" s="330"/>
      <c r="D2" s="330"/>
      <c r="E2" s="330"/>
    </row>
    <row r="3" spans="1:21" ht="43.5" customHeight="1">
      <c r="A3" s="330" t="s">
        <v>97</v>
      </c>
      <c r="B3" s="330"/>
      <c r="C3" s="330"/>
      <c r="D3" s="330"/>
      <c r="E3" s="330"/>
      <c r="P3" s="330"/>
      <c r="Q3" s="330"/>
      <c r="R3" s="330"/>
      <c r="S3" s="330"/>
      <c r="T3" s="330"/>
    </row>
    <row r="4" spans="1:21" ht="15.75" thickBot="1">
      <c r="P4" s="38"/>
      <c r="Q4" s="38"/>
      <c r="R4" s="38"/>
      <c r="S4" s="38"/>
      <c r="T4" s="38"/>
      <c r="U4" s="38"/>
    </row>
    <row r="5" spans="1:21" ht="36.75" thickBot="1">
      <c r="D5" s="21" t="s">
        <v>87</v>
      </c>
      <c r="E5" s="22" t="s">
        <v>88</v>
      </c>
      <c r="P5" s="38"/>
      <c r="Q5" s="38"/>
      <c r="R5" s="38"/>
      <c r="S5" s="39"/>
      <c r="T5" s="39"/>
      <c r="U5" s="38"/>
    </row>
    <row r="6" spans="1:21" ht="15.75" thickBot="1">
      <c r="D6" s="23">
        <v>2670.15</v>
      </c>
      <c r="E6" s="23">
        <v>2670.15</v>
      </c>
      <c r="P6" s="38"/>
      <c r="Q6" s="38"/>
      <c r="R6" s="38"/>
      <c r="S6" s="40"/>
      <c r="T6" s="40"/>
      <c r="U6" s="38"/>
    </row>
    <row r="7" spans="1:21" ht="77.25" thickBot="1">
      <c r="A7" s="19" t="s">
        <v>0</v>
      </c>
      <c r="B7" s="2" t="s">
        <v>1</v>
      </c>
      <c r="C7" s="17" t="s">
        <v>131</v>
      </c>
      <c r="D7" s="18" t="s">
        <v>2</v>
      </c>
      <c r="E7" s="17" t="s">
        <v>2</v>
      </c>
      <c r="F7" s="129" t="s">
        <v>120</v>
      </c>
      <c r="P7" s="41"/>
      <c r="Q7" s="42"/>
      <c r="R7" s="42"/>
      <c r="S7" s="42"/>
      <c r="T7" s="42"/>
      <c r="U7" s="38"/>
    </row>
    <row r="8" spans="1:21" ht="15.75" thickBot="1">
      <c r="A8" s="3">
        <v>1</v>
      </c>
      <c r="B8" s="4">
        <v>2</v>
      </c>
      <c r="C8" s="4">
        <v>3</v>
      </c>
      <c r="D8" s="4">
        <v>4</v>
      </c>
      <c r="E8" s="101">
        <v>5</v>
      </c>
      <c r="F8" s="190">
        <v>6</v>
      </c>
      <c r="P8" s="41"/>
      <c r="Q8" s="42"/>
      <c r="R8" s="42"/>
      <c r="S8" s="42"/>
      <c r="T8" s="42"/>
      <c r="U8" s="38"/>
    </row>
    <row r="9" spans="1:21" s="31" customFormat="1" ht="87" customHeight="1" thickBot="1">
      <c r="A9" s="27" t="s">
        <v>3</v>
      </c>
      <c r="B9" s="28"/>
      <c r="C9" s="29">
        <f>C10+C15+C18+C21+C27+C31+C37+C40+C41+C43</f>
        <v>32202.008999999998</v>
      </c>
      <c r="D9" s="29">
        <f>E9*E6</f>
        <v>5367.0014999999994</v>
      </c>
      <c r="E9" s="102">
        <v>2.0099999999999998</v>
      </c>
      <c r="F9" s="191">
        <f>C9</f>
        <v>32202.008999999998</v>
      </c>
      <c r="P9" s="43"/>
      <c r="Q9" s="44"/>
      <c r="R9" s="45"/>
      <c r="S9" s="45"/>
      <c r="T9" s="46"/>
      <c r="U9" s="47"/>
    </row>
    <row r="10" spans="1:21" ht="42" customHeight="1" thickBot="1">
      <c r="A10" s="7" t="s">
        <v>4</v>
      </c>
      <c r="B10" s="4"/>
      <c r="C10" s="336">
        <f>D10*6</f>
        <v>961.25400000000002</v>
      </c>
      <c r="D10" s="339">
        <f>E10*E6</f>
        <v>160.209</v>
      </c>
      <c r="E10" s="342">
        <v>0.06</v>
      </c>
      <c r="F10" s="361"/>
      <c r="P10" s="48"/>
      <c r="Q10" s="42"/>
      <c r="R10" s="331"/>
      <c r="S10" s="332"/>
      <c r="T10" s="333"/>
    </row>
    <row r="11" spans="1:21" ht="34.5" customHeight="1" thickBot="1">
      <c r="A11" s="24" t="s">
        <v>5</v>
      </c>
      <c r="B11" s="4"/>
      <c r="C11" s="337"/>
      <c r="D11" s="340"/>
      <c r="E11" s="343"/>
      <c r="F11" s="362"/>
      <c r="P11" s="49"/>
      <c r="Q11" s="42"/>
      <c r="R11" s="331"/>
      <c r="S11" s="332"/>
      <c r="T11" s="333"/>
    </row>
    <row r="12" spans="1:21" ht="42" customHeight="1" thickBot="1">
      <c r="A12" s="24" t="s">
        <v>6</v>
      </c>
      <c r="B12" s="4" t="s">
        <v>7</v>
      </c>
      <c r="C12" s="337"/>
      <c r="D12" s="340"/>
      <c r="E12" s="343"/>
      <c r="F12" s="362"/>
      <c r="P12" s="49"/>
      <c r="Q12" s="42"/>
      <c r="R12" s="331"/>
      <c r="S12" s="332"/>
      <c r="T12" s="333"/>
    </row>
    <row r="13" spans="1:21" ht="49.5" customHeight="1" thickBot="1">
      <c r="A13" s="24" t="s">
        <v>8</v>
      </c>
      <c r="B13" s="4" t="s">
        <v>7</v>
      </c>
      <c r="C13" s="337"/>
      <c r="D13" s="340"/>
      <c r="E13" s="343"/>
      <c r="F13" s="362"/>
      <c r="P13" s="49"/>
      <c r="Q13" s="42"/>
      <c r="R13" s="331"/>
      <c r="S13" s="332"/>
      <c r="T13" s="333"/>
    </row>
    <row r="14" spans="1:21" ht="47.25" customHeight="1" thickBot="1">
      <c r="A14" s="24" t="s">
        <v>9</v>
      </c>
      <c r="B14" s="4" t="s">
        <v>10</v>
      </c>
      <c r="C14" s="338"/>
      <c r="D14" s="341"/>
      <c r="E14" s="344"/>
      <c r="F14" s="363"/>
      <c r="P14" s="49"/>
      <c r="Q14" s="42"/>
      <c r="R14" s="331"/>
      <c r="S14" s="332"/>
      <c r="T14" s="333"/>
    </row>
    <row r="15" spans="1:21" ht="36.75" customHeight="1" thickBot="1">
      <c r="A15" s="7" t="s">
        <v>11</v>
      </c>
      <c r="B15" s="4"/>
      <c r="C15" s="324">
        <f>D15*6</f>
        <v>1281.672</v>
      </c>
      <c r="D15" s="324">
        <f>E15*E6</f>
        <v>213.61200000000002</v>
      </c>
      <c r="E15" s="327">
        <v>0.08</v>
      </c>
      <c r="F15" s="361"/>
      <c r="P15" s="48"/>
      <c r="Q15" s="42"/>
      <c r="R15" s="334"/>
      <c r="S15" s="334"/>
      <c r="T15" s="335"/>
    </row>
    <row r="16" spans="1:21" ht="123.75" customHeight="1" thickBot="1">
      <c r="A16" s="24" t="s">
        <v>12</v>
      </c>
      <c r="B16" s="4" t="s">
        <v>7</v>
      </c>
      <c r="C16" s="325"/>
      <c r="D16" s="325"/>
      <c r="E16" s="319"/>
      <c r="F16" s="362"/>
      <c r="P16" s="49"/>
      <c r="Q16" s="42"/>
      <c r="R16" s="334"/>
      <c r="S16" s="334"/>
      <c r="T16" s="335"/>
    </row>
    <row r="17" spans="1:20" ht="57" customHeight="1" thickBot="1">
      <c r="A17" s="24" t="s">
        <v>13</v>
      </c>
      <c r="B17" s="4" t="s">
        <v>10</v>
      </c>
      <c r="C17" s="326"/>
      <c r="D17" s="326"/>
      <c r="E17" s="320"/>
      <c r="F17" s="363"/>
      <c r="P17" s="49"/>
      <c r="Q17" s="42"/>
      <c r="R17" s="334"/>
      <c r="S17" s="334"/>
      <c r="T17" s="335"/>
    </row>
    <row r="18" spans="1:20" ht="45.75" customHeight="1" thickBot="1">
      <c r="A18" s="7" t="s">
        <v>14</v>
      </c>
      <c r="B18" s="4"/>
      <c r="C18" s="321">
        <f>D18*6</f>
        <v>320.41800000000001</v>
      </c>
      <c r="D18" s="324">
        <f>E18*E6</f>
        <v>53.403000000000006</v>
      </c>
      <c r="E18" s="327">
        <v>0.02</v>
      </c>
      <c r="F18" s="132"/>
      <c r="P18" s="48"/>
      <c r="Q18" s="42"/>
      <c r="R18" s="345"/>
      <c r="S18" s="334"/>
      <c r="T18" s="335"/>
    </row>
    <row r="19" spans="1:20" ht="114.75" customHeight="1" thickBot="1">
      <c r="A19" s="24" t="s">
        <v>15</v>
      </c>
      <c r="B19" s="9" t="s">
        <v>7</v>
      </c>
      <c r="C19" s="322"/>
      <c r="D19" s="325"/>
      <c r="E19" s="319"/>
      <c r="F19" s="361"/>
      <c r="P19" s="49"/>
      <c r="Q19" s="50"/>
      <c r="R19" s="345"/>
      <c r="S19" s="334"/>
      <c r="T19" s="335"/>
    </row>
    <row r="20" spans="1:20" ht="66" customHeight="1" thickBot="1">
      <c r="A20" s="24" t="s">
        <v>16</v>
      </c>
      <c r="B20" s="9" t="s">
        <v>10</v>
      </c>
      <c r="C20" s="323"/>
      <c r="D20" s="326"/>
      <c r="E20" s="320"/>
      <c r="F20" s="363"/>
      <c r="P20" s="49"/>
      <c r="Q20" s="50"/>
      <c r="R20" s="345"/>
      <c r="S20" s="334"/>
      <c r="T20" s="335"/>
    </row>
    <row r="21" spans="1:20" ht="60.75" customHeight="1" thickBot="1">
      <c r="A21" s="7" t="s">
        <v>17</v>
      </c>
      <c r="B21" s="4"/>
      <c r="C21" s="324">
        <f>D21*6</f>
        <v>22589.468999999997</v>
      </c>
      <c r="D21" s="324">
        <f>E21*E6</f>
        <v>3764.9114999999997</v>
      </c>
      <c r="E21" s="327">
        <v>1.41</v>
      </c>
      <c r="F21" s="361"/>
      <c r="P21" s="48"/>
      <c r="Q21" s="42"/>
      <c r="R21" s="334"/>
      <c r="S21" s="334"/>
      <c r="T21" s="335"/>
    </row>
    <row r="22" spans="1:20" ht="30" customHeight="1" thickBot="1">
      <c r="A22" s="10" t="s">
        <v>18</v>
      </c>
      <c r="B22" s="9" t="s">
        <v>7</v>
      </c>
      <c r="C22" s="325"/>
      <c r="D22" s="325"/>
      <c r="E22" s="319"/>
      <c r="F22" s="362"/>
      <c r="P22" s="51"/>
      <c r="Q22" s="50"/>
      <c r="R22" s="334"/>
      <c r="S22" s="334"/>
      <c r="T22" s="335"/>
    </row>
    <row r="23" spans="1:20" ht="65.25" thickBot="1">
      <c r="A23" s="37" t="s">
        <v>19</v>
      </c>
      <c r="B23" s="9" t="s">
        <v>7</v>
      </c>
      <c r="C23" s="325"/>
      <c r="D23" s="325"/>
      <c r="E23" s="319"/>
      <c r="F23" s="362"/>
      <c r="P23" s="51"/>
      <c r="Q23" s="50"/>
      <c r="R23" s="334"/>
      <c r="S23" s="334"/>
      <c r="T23" s="335"/>
    </row>
    <row r="24" spans="1:20" ht="39.75" customHeight="1" thickBot="1">
      <c r="A24" s="10" t="s">
        <v>20</v>
      </c>
      <c r="B24" s="9" t="s">
        <v>7</v>
      </c>
      <c r="C24" s="325"/>
      <c r="D24" s="325"/>
      <c r="E24" s="319"/>
      <c r="F24" s="362"/>
      <c r="P24" s="51"/>
      <c r="Q24" s="50"/>
      <c r="R24" s="334"/>
      <c r="S24" s="334"/>
      <c r="T24" s="335"/>
    </row>
    <row r="25" spans="1:20" ht="36" customHeight="1" thickBot="1">
      <c r="A25" s="10" t="s">
        <v>21</v>
      </c>
      <c r="B25" s="9" t="s">
        <v>10</v>
      </c>
      <c r="C25" s="325"/>
      <c r="D25" s="325"/>
      <c r="E25" s="319"/>
      <c r="F25" s="362"/>
      <c r="P25" s="51"/>
      <c r="Q25" s="50"/>
      <c r="R25" s="334"/>
      <c r="S25" s="334"/>
      <c r="T25" s="335"/>
    </row>
    <row r="26" spans="1:20" ht="61.5" customHeight="1" thickBot="1">
      <c r="A26" s="10" t="s">
        <v>22</v>
      </c>
      <c r="B26" s="9" t="s">
        <v>10</v>
      </c>
      <c r="C26" s="326"/>
      <c r="D26" s="326"/>
      <c r="E26" s="320"/>
      <c r="F26" s="363"/>
      <c r="P26" s="51"/>
      <c r="Q26" s="50"/>
      <c r="R26" s="334"/>
      <c r="S26" s="334"/>
      <c r="T26" s="335"/>
    </row>
    <row r="27" spans="1:20" ht="39.75" customHeight="1" thickBot="1">
      <c r="A27" s="7" t="s">
        <v>23</v>
      </c>
      <c r="B27" s="4"/>
      <c r="C27" s="324">
        <f>D27*6</f>
        <v>1281.672</v>
      </c>
      <c r="D27" s="324">
        <f>E27*E6</f>
        <v>213.61200000000002</v>
      </c>
      <c r="E27" s="327">
        <v>0.08</v>
      </c>
      <c r="F27" s="361"/>
      <c r="P27" s="48"/>
      <c r="Q27" s="42"/>
      <c r="R27" s="334"/>
      <c r="S27" s="334"/>
      <c r="T27" s="335"/>
    </row>
    <row r="28" spans="1:20" ht="45.75" customHeight="1" thickBot="1">
      <c r="A28" s="10" t="s">
        <v>24</v>
      </c>
      <c r="B28" s="9" t="s">
        <v>7</v>
      </c>
      <c r="C28" s="325"/>
      <c r="D28" s="325"/>
      <c r="E28" s="319"/>
      <c r="F28" s="362"/>
      <c r="P28" s="51"/>
      <c r="Q28" s="50"/>
      <c r="R28" s="334"/>
      <c r="S28" s="334"/>
      <c r="T28" s="335"/>
    </row>
    <row r="29" spans="1:20" ht="58.5" customHeight="1" thickBot="1">
      <c r="A29" s="10" t="s">
        <v>25</v>
      </c>
      <c r="B29" s="9" t="s">
        <v>7</v>
      </c>
      <c r="C29" s="325"/>
      <c r="D29" s="325"/>
      <c r="E29" s="319"/>
      <c r="F29" s="362"/>
      <c r="P29" s="51"/>
      <c r="Q29" s="50"/>
      <c r="R29" s="334"/>
      <c r="S29" s="334"/>
      <c r="T29" s="335"/>
    </row>
    <row r="30" spans="1:20" ht="51" customHeight="1" thickBot="1">
      <c r="A30" s="10" t="s">
        <v>16</v>
      </c>
      <c r="B30" s="9" t="s">
        <v>10</v>
      </c>
      <c r="C30" s="326"/>
      <c r="D30" s="326"/>
      <c r="E30" s="320"/>
      <c r="F30" s="363"/>
      <c r="P30" s="51"/>
      <c r="Q30" s="50"/>
      <c r="R30" s="334"/>
      <c r="S30" s="334"/>
      <c r="T30" s="335"/>
    </row>
    <row r="31" spans="1:20" ht="43.5" customHeight="1" thickBot="1">
      <c r="A31" s="7" t="s">
        <v>26</v>
      </c>
      <c r="B31" s="4"/>
      <c r="C31" s="321">
        <f>D31*6</f>
        <v>4806.2699999999995</v>
      </c>
      <c r="D31" s="324">
        <f>E31*E6</f>
        <v>801.04499999999996</v>
      </c>
      <c r="E31" s="327">
        <v>0.3</v>
      </c>
      <c r="F31" s="361"/>
      <c r="P31" s="48"/>
      <c r="Q31" s="42"/>
      <c r="R31" s="345"/>
      <c r="S31" s="334"/>
      <c r="T31" s="335"/>
    </row>
    <row r="32" spans="1:20" ht="44.25" customHeight="1" thickBot="1">
      <c r="A32" s="24" t="s">
        <v>27</v>
      </c>
      <c r="B32" s="9" t="s">
        <v>7</v>
      </c>
      <c r="C32" s="322"/>
      <c r="D32" s="325"/>
      <c r="E32" s="319"/>
      <c r="F32" s="362"/>
      <c r="P32" s="49"/>
      <c r="Q32" s="52"/>
      <c r="R32" s="345"/>
      <c r="S32" s="334"/>
      <c r="T32" s="335"/>
    </row>
    <row r="33" spans="1:20" ht="42" customHeight="1" thickBot="1">
      <c r="A33" s="24" t="s">
        <v>28</v>
      </c>
      <c r="B33" s="9" t="s">
        <v>7</v>
      </c>
      <c r="C33" s="322"/>
      <c r="D33" s="325"/>
      <c r="E33" s="319"/>
      <c r="F33" s="362"/>
      <c r="P33" s="49"/>
      <c r="Q33" s="52"/>
      <c r="R33" s="345"/>
      <c r="S33" s="334"/>
      <c r="T33" s="335"/>
    </row>
    <row r="34" spans="1:20" ht="45.75" customHeight="1" thickBot="1">
      <c r="A34" s="24" t="s">
        <v>29</v>
      </c>
      <c r="B34" s="9" t="s">
        <v>7</v>
      </c>
      <c r="C34" s="322"/>
      <c r="D34" s="325"/>
      <c r="E34" s="319"/>
      <c r="F34" s="362"/>
      <c r="P34" s="49"/>
      <c r="Q34" s="52"/>
      <c r="R34" s="345"/>
      <c r="S34" s="334"/>
      <c r="T34" s="335"/>
    </row>
    <row r="35" spans="1:20" ht="55.5" customHeight="1" thickBot="1">
      <c r="A35" s="24" t="s">
        <v>30</v>
      </c>
      <c r="B35" s="9" t="s">
        <v>7</v>
      </c>
      <c r="C35" s="322"/>
      <c r="D35" s="325"/>
      <c r="E35" s="319"/>
      <c r="F35" s="362"/>
      <c r="P35" s="49"/>
      <c r="Q35" s="52"/>
      <c r="R35" s="345"/>
      <c r="S35" s="334"/>
      <c r="T35" s="335"/>
    </row>
    <row r="36" spans="1:20" ht="51.75" customHeight="1" thickBot="1">
      <c r="A36" s="24" t="s">
        <v>16</v>
      </c>
      <c r="B36" s="4" t="s">
        <v>10</v>
      </c>
      <c r="C36" s="323"/>
      <c r="D36" s="326"/>
      <c r="E36" s="320"/>
      <c r="F36" s="363"/>
      <c r="P36" s="49"/>
      <c r="Q36" s="52"/>
      <c r="R36" s="345"/>
      <c r="S36" s="334"/>
      <c r="T36" s="335"/>
    </row>
    <row r="37" spans="1:20" ht="45" customHeight="1" thickBot="1">
      <c r="A37" s="7" t="s">
        <v>32</v>
      </c>
      <c r="B37" s="4"/>
      <c r="C37" s="321">
        <f>D37*6</f>
        <v>320.41800000000001</v>
      </c>
      <c r="D37" s="324">
        <f>E37*E6</f>
        <v>53.403000000000006</v>
      </c>
      <c r="E37" s="327">
        <v>0.02</v>
      </c>
      <c r="F37" s="361"/>
      <c r="P37" s="48"/>
      <c r="Q37" s="42"/>
      <c r="R37" s="345"/>
      <c r="S37" s="334"/>
      <c r="T37" s="335"/>
    </row>
    <row r="38" spans="1:20" ht="73.5" customHeight="1" thickBot="1">
      <c r="A38" s="24" t="s">
        <v>33</v>
      </c>
      <c r="B38" s="9" t="s">
        <v>34</v>
      </c>
      <c r="C38" s="322"/>
      <c r="D38" s="325"/>
      <c r="E38" s="319"/>
      <c r="F38" s="362"/>
      <c r="P38" s="49"/>
      <c r="Q38" s="52"/>
      <c r="R38" s="345"/>
      <c r="S38" s="334"/>
      <c r="T38" s="335"/>
    </row>
    <row r="39" spans="1:20" ht="45.75" customHeight="1" thickBot="1">
      <c r="A39" s="24" t="s">
        <v>16</v>
      </c>
      <c r="B39" s="4" t="s">
        <v>10</v>
      </c>
      <c r="C39" s="323"/>
      <c r="D39" s="326"/>
      <c r="E39" s="320"/>
      <c r="F39" s="363"/>
      <c r="P39" s="49"/>
      <c r="Q39" s="52"/>
      <c r="R39" s="345"/>
      <c r="S39" s="334"/>
      <c r="T39" s="335"/>
    </row>
    <row r="40" spans="1:20" ht="77.25" customHeight="1" thickBot="1">
      <c r="A40" s="7" t="s">
        <v>35</v>
      </c>
      <c r="B40" s="4" t="s">
        <v>34</v>
      </c>
      <c r="C40" s="25">
        <f>D40*6</f>
        <v>160.209</v>
      </c>
      <c r="D40" s="25">
        <f>E40*E6</f>
        <v>26.701500000000003</v>
      </c>
      <c r="E40" s="103">
        <v>0.01</v>
      </c>
      <c r="F40" s="132"/>
      <c r="P40" s="48"/>
      <c r="Q40" s="42"/>
      <c r="R40" s="53"/>
      <c r="S40" s="53"/>
      <c r="T40" s="54"/>
    </row>
    <row r="41" spans="1:20" ht="51.75" customHeight="1" thickBot="1">
      <c r="A41" s="7" t="s">
        <v>36</v>
      </c>
      <c r="B41" s="4"/>
      <c r="C41" s="328">
        <f>D41*6</f>
        <v>320.41800000000001</v>
      </c>
      <c r="D41" s="329">
        <f>E41*E6</f>
        <v>53.403000000000006</v>
      </c>
      <c r="E41" s="318">
        <v>0.02</v>
      </c>
      <c r="F41" s="361"/>
      <c r="P41" s="48"/>
      <c r="Q41" s="42"/>
      <c r="R41" s="345"/>
      <c r="S41" s="334"/>
      <c r="T41" s="335"/>
    </row>
    <row r="42" spans="1:20" ht="59.25" customHeight="1" thickBot="1">
      <c r="A42" s="24" t="s">
        <v>37</v>
      </c>
      <c r="B42" s="4" t="s">
        <v>34</v>
      </c>
      <c r="C42" s="323"/>
      <c r="D42" s="326"/>
      <c r="E42" s="320"/>
      <c r="F42" s="363"/>
      <c r="P42" s="49"/>
      <c r="Q42" s="42"/>
      <c r="R42" s="345"/>
      <c r="S42" s="334"/>
      <c r="T42" s="335"/>
    </row>
    <row r="43" spans="1:20" ht="48" customHeight="1" thickBot="1">
      <c r="A43" s="7" t="s">
        <v>38</v>
      </c>
      <c r="B43" s="12"/>
      <c r="C43" s="321">
        <f>D43*6</f>
        <v>160.209</v>
      </c>
      <c r="D43" s="324">
        <f>E43*E6</f>
        <v>26.701500000000003</v>
      </c>
      <c r="E43" s="327">
        <v>0.01</v>
      </c>
      <c r="F43" s="361"/>
      <c r="P43" s="48"/>
      <c r="Q43" s="41"/>
      <c r="R43" s="345"/>
      <c r="S43" s="334"/>
      <c r="T43" s="335"/>
    </row>
    <row r="44" spans="1:20" ht="90.75" customHeight="1" thickBot="1">
      <c r="A44" s="24" t="s">
        <v>39</v>
      </c>
      <c r="B44" s="12" t="s">
        <v>7</v>
      </c>
      <c r="C44" s="323"/>
      <c r="D44" s="326"/>
      <c r="E44" s="320"/>
      <c r="F44" s="363"/>
      <c r="P44" s="49"/>
      <c r="Q44" s="41"/>
      <c r="R44" s="345"/>
      <c r="S44" s="334"/>
      <c r="T44" s="335"/>
    </row>
    <row r="45" spans="1:20" s="31" customFormat="1" ht="40.5" customHeight="1" thickBot="1">
      <c r="A45" s="32" t="s">
        <v>40</v>
      </c>
      <c r="B45" s="28"/>
      <c r="C45" s="29">
        <f>C46+C49+C52+C57+C60</f>
        <v>43576.847999999998</v>
      </c>
      <c r="D45" s="36">
        <f>E45*E6</f>
        <v>7262.808</v>
      </c>
      <c r="E45" s="102">
        <f>E46+E49+E52+E57+E60</f>
        <v>2.7199999999999998</v>
      </c>
      <c r="F45" s="280">
        <f>C45</f>
        <v>43576.847999999998</v>
      </c>
      <c r="G45" s="97"/>
      <c r="P45" s="55"/>
      <c r="Q45" s="44"/>
      <c r="R45" s="45"/>
      <c r="S45" s="56"/>
      <c r="T45" s="46"/>
    </row>
    <row r="46" spans="1:20" ht="37.5" customHeight="1" thickBot="1">
      <c r="A46" s="7" t="s">
        <v>41</v>
      </c>
      <c r="B46" s="6"/>
      <c r="C46" s="328">
        <f>D46*6</f>
        <v>4325.643</v>
      </c>
      <c r="D46" s="358">
        <f>E46*E6</f>
        <v>720.94050000000004</v>
      </c>
      <c r="E46" s="318">
        <v>0.27</v>
      </c>
      <c r="F46" s="361"/>
      <c r="P46" s="48"/>
      <c r="Q46" s="57"/>
      <c r="R46" s="345"/>
      <c r="S46" s="335"/>
      <c r="T46" s="335"/>
    </row>
    <row r="47" spans="1:20" ht="24" customHeight="1" thickBot="1">
      <c r="A47" s="24" t="s">
        <v>42</v>
      </c>
      <c r="B47" s="4" t="s">
        <v>7</v>
      </c>
      <c r="C47" s="322"/>
      <c r="D47" s="359"/>
      <c r="E47" s="319"/>
      <c r="F47" s="362"/>
      <c r="P47" s="49"/>
      <c r="Q47" s="58"/>
      <c r="R47" s="345"/>
      <c r="S47" s="335"/>
      <c r="T47" s="335"/>
    </row>
    <row r="48" spans="1:20" ht="60.75" customHeight="1" thickBot="1">
      <c r="A48" s="24" t="s">
        <v>43</v>
      </c>
      <c r="B48" s="4" t="s">
        <v>10</v>
      </c>
      <c r="C48" s="323"/>
      <c r="D48" s="360"/>
      <c r="E48" s="320"/>
      <c r="F48" s="363"/>
      <c r="P48" s="49"/>
      <c r="Q48" s="58"/>
      <c r="R48" s="345"/>
      <c r="S48" s="335"/>
      <c r="T48" s="335"/>
    </row>
    <row r="49" spans="1:20" ht="26.25" thickBot="1">
      <c r="A49" s="7" t="s">
        <v>44</v>
      </c>
      <c r="B49" s="6"/>
      <c r="C49" s="321">
        <f>D49*6</f>
        <v>19225.079999999998</v>
      </c>
      <c r="D49" s="324">
        <f>E49*E6</f>
        <v>3204.18</v>
      </c>
      <c r="E49" s="327">
        <v>1.2</v>
      </c>
      <c r="F49" s="361"/>
      <c r="P49" s="48"/>
      <c r="Q49" s="57"/>
      <c r="R49" s="345"/>
      <c r="S49" s="334"/>
      <c r="T49" s="335"/>
    </row>
    <row r="50" spans="1:20" ht="69" customHeight="1" thickBot="1">
      <c r="A50" s="24" t="s">
        <v>45</v>
      </c>
      <c r="B50" s="12" t="s">
        <v>46</v>
      </c>
      <c r="C50" s="322"/>
      <c r="D50" s="325"/>
      <c r="E50" s="319"/>
      <c r="F50" s="362"/>
      <c r="P50" s="49"/>
      <c r="Q50" s="41"/>
      <c r="R50" s="345"/>
      <c r="S50" s="334"/>
      <c r="T50" s="335"/>
    </row>
    <row r="51" spans="1:20" ht="60" customHeight="1" thickBot="1">
      <c r="A51" s="24" t="s">
        <v>47</v>
      </c>
      <c r="B51" s="4" t="s">
        <v>48</v>
      </c>
      <c r="C51" s="323"/>
      <c r="D51" s="326"/>
      <c r="E51" s="320"/>
      <c r="F51" s="363"/>
      <c r="P51" s="49"/>
      <c r="Q51" s="42"/>
      <c r="R51" s="345"/>
      <c r="S51" s="334"/>
      <c r="T51" s="335"/>
    </row>
    <row r="52" spans="1:20" ht="36" customHeight="1" thickBot="1">
      <c r="A52" s="7" t="s">
        <v>49</v>
      </c>
      <c r="B52" s="6"/>
      <c r="C52" s="324">
        <f>D52*6</f>
        <v>14258.601000000001</v>
      </c>
      <c r="D52" s="324">
        <f>E52*E6</f>
        <v>2376.4335000000001</v>
      </c>
      <c r="E52" s="327">
        <v>0.89</v>
      </c>
      <c r="F52" s="361"/>
      <c r="P52" s="48"/>
      <c r="Q52" s="57"/>
      <c r="R52" s="334"/>
      <c r="S52" s="334"/>
      <c r="T52" s="335"/>
    </row>
    <row r="53" spans="1:20" ht="37.5" customHeight="1" thickBot="1">
      <c r="A53" s="24" t="s">
        <v>50</v>
      </c>
      <c r="B53" s="12" t="s">
        <v>34</v>
      </c>
      <c r="C53" s="325"/>
      <c r="D53" s="325"/>
      <c r="E53" s="319"/>
      <c r="F53" s="362"/>
      <c r="P53" s="49"/>
      <c r="Q53" s="59"/>
      <c r="R53" s="334"/>
      <c r="S53" s="334"/>
      <c r="T53" s="335"/>
    </row>
    <row r="54" spans="1:20" ht="24" customHeight="1" thickBot="1">
      <c r="A54" s="13" t="s">
        <v>51</v>
      </c>
      <c r="B54" s="12" t="s">
        <v>34</v>
      </c>
      <c r="C54" s="325"/>
      <c r="D54" s="325"/>
      <c r="E54" s="319"/>
      <c r="F54" s="362"/>
      <c r="P54" s="60"/>
      <c r="Q54" s="59"/>
      <c r="R54" s="334"/>
      <c r="S54" s="334"/>
      <c r="T54" s="335"/>
    </row>
    <row r="55" spans="1:20" ht="25.5" customHeight="1" thickBot="1">
      <c r="A55" s="13" t="s">
        <v>52</v>
      </c>
      <c r="B55" s="12" t="s">
        <v>10</v>
      </c>
      <c r="C55" s="325"/>
      <c r="D55" s="325"/>
      <c r="E55" s="319"/>
      <c r="F55" s="362"/>
      <c r="P55" s="60"/>
      <c r="Q55" s="59"/>
      <c r="R55" s="334"/>
      <c r="S55" s="334"/>
      <c r="T55" s="335"/>
    </row>
    <row r="56" spans="1:20" ht="26.25" thickBot="1">
      <c r="A56" s="24" t="s">
        <v>53</v>
      </c>
      <c r="B56" s="4" t="s">
        <v>34</v>
      </c>
      <c r="C56" s="326"/>
      <c r="D56" s="326"/>
      <c r="E56" s="320"/>
      <c r="F56" s="363"/>
      <c r="P56" s="49"/>
      <c r="Q56" s="58"/>
      <c r="R56" s="334"/>
      <c r="S56" s="334"/>
      <c r="T56" s="335"/>
    </row>
    <row r="57" spans="1:20" ht="26.25" thickBot="1">
      <c r="A57" s="7" t="s">
        <v>54</v>
      </c>
      <c r="B57" s="6"/>
      <c r="C57" s="324">
        <f>D57*6</f>
        <v>4005.2250000000004</v>
      </c>
      <c r="D57" s="324">
        <f>E57*E6</f>
        <v>667.53750000000002</v>
      </c>
      <c r="E57" s="327">
        <v>0.25</v>
      </c>
      <c r="F57" s="361"/>
      <c r="P57" s="48"/>
      <c r="Q57" s="57"/>
      <c r="R57" s="334"/>
      <c r="S57" s="334"/>
      <c r="T57" s="335"/>
    </row>
    <row r="58" spans="1:20" ht="64.5" customHeight="1" thickBot="1">
      <c r="A58" s="24" t="s">
        <v>55</v>
      </c>
      <c r="B58" s="4" t="s">
        <v>31</v>
      </c>
      <c r="C58" s="325"/>
      <c r="D58" s="325"/>
      <c r="E58" s="319"/>
      <c r="F58" s="362"/>
      <c r="P58" s="49"/>
      <c r="Q58" s="42"/>
      <c r="R58" s="334"/>
      <c r="S58" s="334"/>
      <c r="T58" s="335"/>
    </row>
    <row r="59" spans="1:20" ht="36" customHeight="1" thickBot="1">
      <c r="A59" s="24" t="s">
        <v>56</v>
      </c>
      <c r="B59" s="4" t="s">
        <v>7</v>
      </c>
      <c r="C59" s="326"/>
      <c r="D59" s="326"/>
      <c r="E59" s="320"/>
      <c r="F59" s="363"/>
      <c r="P59" s="49"/>
      <c r="Q59" s="42"/>
      <c r="R59" s="334"/>
      <c r="S59" s="334"/>
      <c r="T59" s="335"/>
    </row>
    <row r="60" spans="1:20" ht="35.25" customHeight="1" thickBot="1">
      <c r="A60" s="7" t="s">
        <v>57</v>
      </c>
      <c r="B60" s="6"/>
      <c r="C60" s="324">
        <f>D60*6</f>
        <v>1762.299</v>
      </c>
      <c r="D60" s="324">
        <f>E60*E6</f>
        <v>293.7165</v>
      </c>
      <c r="E60" s="327">
        <v>0.11</v>
      </c>
      <c r="F60" s="361"/>
      <c r="P60" s="48"/>
      <c r="Q60" s="57"/>
      <c r="R60" s="334"/>
      <c r="S60" s="334"/>
      <c r="T60" s="335"/>
    </row>
    <row r="61" spans="1:20" ht="26.25" thickBot="1">
      <c r="A61" s="24" t="s">
        <v>58</v>
      </c>
      <c r="B61" s="4" t="s">
        <v>31</v>
      </c>
      <c r="C61" s="325"/>
      <c r="D61" s="325"/>
      <c r="E61" s="319"/>
      <c r="F61" s="362"/>
      <c r="P61" s="49"/>
      <c r="Q61" s="42"/>
      <c r="R61" s="334"/>
      <c r="S61" s="334"/>
      <c r="T61" s="335"/>
    </row>
    <row r="62" spans="1:20" ht="69" customHeight="1" thickBot="1">
      <c r="A62" s="24" t="s">
        <v>59</v>
      </c>
      <c r="B62" s="4" t="s">
        <v>10</v>
      </c>
      <c r="C62" s="326"/>
      <c r="D62" s="326"/>
      <c r="E62" s="320"/>
      <c r="F62" s="363"/>
      <c r="G62" s="96"/>
      <c r="P62" s="49"/>
      <c r="Q62" s="42"/>
      <c r="R62" s="334"/>
      <c r="S62" s="334"/>
      <c r="T62" s="335"/>
    </row>
    <row r="63" spans="1:20" s="31" customFormat="1" ht="27" customHeight="1" thickBot="1">
      <c r="A63" s="32" t="s">
        <v>60</v>
      </c>
      <c r="B63" s="28"/>
      <c r="C63" s="34">
        <f>C64+C70+C76+C81+C84</f>
        <v>98528.534999999989</v>
      </c>
      <c r="D63" s="34">
        <f>E63*E6</f>
        <v>16421.422500000001</v>
      </c>
      <c r="E63" s="106">
        <f>E64+E70+E76+E81+E84</f>
        <v>6.15</v>
      </c>
      <c r="F63" s="272">
        <f>C63</f>
        <v>98528.534999999989</v>
      </c>
      <c r="G63" s="97"/>
      <c r="I63" s="97"/>
      <c r="P63" s="55"/>
      <c r="Q63" s="44"/>
      <c r="R63" s="61"/>
      <c r="S63" s="61"/>
      <c r="T63" s="62"/>
    </row>
    <row r="64" spans="1:20" ht="35.25" customHeight="1" thickBot="1">
      <c r="A64" s="7" t="s">
        <v>61</v>
      </c>
      <c r="B64" s="12"/>
      <c r="C64" s="329">
        <f>D64*6</f>
        <v>28517.202000000001</v>
      </c>
      <c r="D64" s="329">
        <f>E64*E6</f>
        <v>4752.8670000000002</v>
      </c>
      <c r="E64" s="318">
        <v>1.78</v>
      </c>
      <c r="F64" s="361"/>
      <c r="P64" s="48"/>
      <c r="Q64" s="41"/>
      <c r="R64" s="334"/>
      <c r="S64" s="334"/>
      <c r="T64" s="335"/>
    </row>
    <row r="65" spans="1:20" ht="64.5" thickBot="1">
      <c r="A65" s="24" t="s">
        <v>62</v>
      </c>
      <c r="B65" s="4" t="s">
        <v>63</v>
      </c>
      <c r="C65" s="325"/>
      <c r="D65" s="325"/>
      <c r="E65" s="319"/>
      <c r="F65" s="362"/>
      <c r="P65" s="49"/>
      <c r="Q65" s="42"/>
      <c r="R65" s="334"/>
      <c r="S65" s="334"/>
      <c r="T65" s="335"/>
    </row>
    <row r="66" spans="1:20" ht="26.25" customHeight="1" thickBot="1">
      <c r="A66" s="173" t="s">
        <v>123</v>
      </c>
      <c r="B66" s="147" t="s">
        <v>124</v>
      </c>
      <c r="C66" s="325"/>
      <c r="D66" s="325"/>
      <c r="E66" s="319"/>
      <c r="F66" s="362"/>
      <c r="P66" s="172"/>
      <c r="Q66" s="42"/>
      <c r="R66" s="334"/>
      <c r="S66" s="334"/>
      <c r="T66" s="335"/>
    </row>
    <row r="67" spans="1:20" ht="69.75" customHeight="1">
      <c r="A67" s="346" t="s">
        <v>64</v>
      </c>
      <c r="B67" s="355" t="s">
        <v>7</v>
      </c>
      <c r="C67" s="325"/>
      <c r="D67" s="325"/>
      <c r="E67" s="319"/>
      <c r="F67" s="362"/>
      <c r="P67" s="49"/>
      <c r="Q67" s="41"/>
      <c r="R67" s="334"/>
      <c r="S67" s="334"/>
      <c r="T67" s="335"/>
    </row>
    <row r="68" spans="1:20" ht="15.75" hidden="1" thickBot="1">
      <c r="A68" s="348"/>
      <c r="B68" s="356"/>
      <c r="C68" s="325"/>
      <c r="D68" s="325"/>
      <c r="E68" s="319"/>
      <c r="F68" s="362"/>
      <c r="P68" s="49"/>
      <c r="Q68" s="41"/>
      <c r="R68" s="334"/>
      <c r="S68" s="334"/>
      <c r="T68" s="335"/>
    </row>
    <row r="69" spans="1:20" ht="26.25" thickBot="1">
      <c r="A69" s="24" t="s">
        <v>65</v>
      </c>
      <c r="B69" s="12" t="s">
        <v>10</v>
      </c>
      <c r="C69" s="326"/>
      <c r="D69" s="326"/>
      <c r="E69" s="320"/>
      <c r="F69" s="363"/>
      <c r="P69" s="49"/>
      <c r="Q69" s="41"/>
      <c r="R69" s="334"/>
      <c r="S69" s="334"/>
      <c r="T69" s="335"/>
    </row>
    <row r="70" spans="1:20" ht="91.5" customHeight="1" thickBot="1">
      <c r="A70" s="7" t="s">
        <v>66</v>
      </c>
      <c r="B70" s="12"/>
      <c r="C70" s="324">
        <f>D70*6</f>
        <v>25152.813000000002</v>
      </c>
      <c r="D70" s="324">
        <f>E70*E6</f>
        <v>4192.1355000000003</v>
      </c>
      <c r="E70" s="327">
        <v>1.57</v>
      </c>
      <c r="F70" s="361"/>
      <c r="P70" s="48"/>
      <c r="Q70" s="41"/>
      <c r="R70" s="334"/>
      <c r="S70" s="334"/>
      <c r="T70" s="335"/>
    </row>
    <row r="71" spans="1:20" ht="26.25" thickBot="1">
      <c r="A71" s="24" t="s">
        <v>67</v>
      </c>
      <c r="B71" s="4" t="s">
        <v>10</v>
      </c>
      <c r="C71" s="325"/>
      <c r="D71" s="325"/>
      <c r="E71" s="319"/>
      <c r="F71" s="362"/>
      <c r="P71" s="49"/>
      <c r="Q71" s="42"/>
      <c r="R71" s="334"/>
      <c r="S71" s="334"/>
      <c r="T71" s="335"/>
    </row>
    <row r="72" spans="1:20" ht="26.25" thickBot="1">
      <c r="A72" s="24" t="s">
        <v>68</v>
      </c>
      <c r="B72" s="4" t="s">
        <v>10</v>
      </c>
      <c r="C72" s="325"/>
      <c r="D72" s="325"/>
      <c r="E72" s="319"/>
      <c r="F72" s="362"/>
      <c r="P72" s="49"/>
      <c r="Q72" s="42"/>
      <c r="R72" s="334"/>
      <c r="S72" s="334"/>
      <c r="T72" s="335"/>
    </row>
    <row r="73" spans="1:20" ht="26.25" thickBot="1">
      <c r="A73" s="24" t="s">
        <v>69</v>
      </c>
      <c r="B73" s="4" t="s">
        <v>10</v>
      </c>
      <c r="C73" s="325"/>
      <c r="D73" s="325"/>
      <c r="E73" s="319"/>
      <c r="F73" s="362"/>
      <c r="P73" s="49"/>
      <c r="Q73" s="42"/>
      <c r="R73" s="334"/>
      <c r="S73" s="334"/>
      <c r="T73" s="335"/>
    </row>
    <row r="74" spans="1:20" ht="38.25" customHeight="1" thickBot="1">
      <c r="A74" s="24" t="s">
        <v>70</v>
      </c>
      <c r="B74" s="4" t="s">
        <v>10</v>
      </c>
      <c r="C74" s="325"/>
      <c r="D74" s="325"/>
      <c r="E74" s="319"/>
      <c r="F74" s="362"/>
      <c r="P74" s="49"/>
      <c r="Q74" s="42"/>
      <c r="R74" s="334"/>
      <c r="S74" s="334"/>
      <c r="T74" s="335"/>
    </row>
    <row r="75" spans="1:20" ht="22.5" customHeight="1" thickBot="1">
      <c r="A75" s="24" t="s">
        <v>71</v>
      </c>
      <c r="B75" s="4" t="s">
        <v>72</v>
      </c>
      <c r="C75" s="326"/>
      <c r="D75" s="326"/>
      <c r="E75" s="320"/>
      <c r="F75" s="363"/>
      <c r="P75" s="49"/>
      <c r="Q75" s="42"/>
      <c r="R75" s="334"/>
      <c r="S75" s="334"/>
      <c r="T75" s="335"/>
    </row>
    <row r="76" spans="1:20" ht="24.75" customHeight="1" thickBot="1">
      <c r="A76" s="7" t="s">
        <v>73</v>
      </c>
      <c r="B76" s="12"/>
      <c r="C76" s="324">
        <f>D76*6</f>
        <v>9452.3310000000001</v>
      </c>
      <c r="D76" s="324">
        <f>E76*E6</f>
        <v>1575.3885</v>
      </c>
      <c r="E76" s="327">
        <v>0.59</v>
      </c>
      <c r="F76" s="361"/>
      <c r="P76" s="48"/>
      <c r="Q76" s="41"/>
      <c r="R76" s="334"/>
      <c r="S76" s="334"/>
      <c r="T76" s="335"/>
    </row>
    <row r="77" spans="1:20" ht="26.25" customHeight="1" thickBot="1">
      <c r="A77" s="24" t="s">
        <v>74</v>
      </c>
      <c r="B77" s="12" t="s">
        <v>75</v>
      </c>
      <c r="C77" s="325"/>
      <c r="D77" s="325"/>
      <c r="E77" s="319"/>
      <c r="F77" s="362"/>
      <c r="P77" s="49"/>
      <c r="Q77" s="41"/>
      <c r="R77" s="334"/>
      <c r="S77" s="334"/>
      <c r="T77" s="335"/>
    </row>
    <row r="78" spans="1:20" ht="24" customHeight="1" thickBot="1">
      <c r="A78" s="24" t="s">
        <v>76</v>
      </c>
      <c r="B78" s="12" t="s">
        <v>10</v>
      </c>
      <c r="C78" s="325"/>
      <c r="D78" s="325"/>
      <c r="E78" s="319"/>
      <c r="F78" s="362"/>
      <c r="P78" s="49"/>
      <c r="Q78" s="41"/>
      <c r="R78" s="334"/>
      <c r="S78" s="334"/>
      <c r="T78" s="335"/>
    </row>
    <row r="79" spans="1:20" ht="35.25" customHeight="1" thickBot="1">
      <c r="A79" s="346" t="s">
        <v>77</v>
      </c>
      <c r="B79" s="14"/>
      <c r="C79" s="325"/>
      <c r="D79" s="325"/>
      <c r="E79" s="319"/>
      <c r="F79" s="362"/>
      <c r="P79" s="351"/>
      <c r="Q79" s="49"/>
      <c r="R79" s="334"/>
      <c r="S79" s="334"/>
      <c r="T79" s="335"/>
    </row>
    <row r="80" spans="1:20" ht="15.75" thickBot="1">
      <c r="A80" s="347"/>
      <c r="B80" s="12" t="s">
        <v>72</v>
      </c>
      <c r="C80" s="326"/>
      <c r="D80" s="326"/>
      <c r="E80" s="320"/>
      <c r="F80" s="363"/>
      <c r="P80" s="351"/>
      <c r="Q80" s="41"/>
      <c r="R80" s="334"/>
      <c r="S80" s="334"/>
      <c r="T80" s="335"/>
    </row>
    <row r="81" spans="1:20" ht="15.75" thickBot="1">
      <c r="A81" s="7" t="s">
        <v>78</v>
      </c>
      <c r="B81" s="6"/>
      <c r="C81" s="321">
        <f>E81*E6*6</f>
        <v>25633.440000000002</v>
      </c>
      <c r="D81" s="324">
        <f>E81*E6</f>
        <v>4272.2400000000007</v>
      </c>
      <c r="E81" s="327">
        <v>1.6</v>
      </c>
      <c r="F81" s="361"/>
      <c r="P81" s="48"/>
      <c r="Q81" s="57"/>
      <c r="R81" s="345"/>
      <c r="S81" s="334"/>
      <c r="T81" s="335"/>
    </row>
    <row r="82" spans="1:20" ht="15.75" thickBot="1">
      <c r="A82" s="24" t="s">
        <v>79</v>
      </c>
      <c r="B82" s="4" t="s">
        <v>80</v>
      </c>
      <c r="C82" s="322"/>
      <c r="D82" s="325"/>
      <c r="E82" s="319"/>
      <c r="F82" s="362"/>
      <c r="P82" s="49"/>
      <c r="Q82" s="42"/>
      <c r="R82" s="345"/>
      <c r="S82" s="334"/>
      <c r="T82" s="335"/>
    </row>
    <row r="83" spans="1:20" ht="89.25" customHeight="1" thickBot="1">
      <c r="A83" s="24" t="s">
        <v>81</v>
      </c>
      <c r="B83" s="4" t="s">
        <v>10</v>
      </c>
      <c r="C83" s="323"/>
      <c r="D83" s="326"/>
      <c r="E83" s="320"/>
      <c r="F83" s="363"/>
      <c r="G83" s="96"/>
      <c r="P83" s="49"/>
      <c r="Q83" s="42"/>
      <c r="R83" s="345"/>
      <c r="S83" s="334"/>
      <c r="T83" s="335"/>
    </row>
    <row r="84" spans="1:20" ht="68.25" customHeight="1" thickBot="1">
      <c r="A84" s="7" t="s">
        <v>82</v>
      </c>
      <c r="B84" s="4" t="s">
        <v>83</v>
      </c>
      <c r="C84" s="25">
        <f>E84*E6*6</f>
        <v>9772.7489999999998</v>
      </c>
      <c r="D84" s="25">
        <f>E84*E6</f>
        <v>1628.7915</v>
      </c>
      <c r="E84" s="103">
        <v>0.61</v>
      </c>
      <c r="F84" s="132"/>
      <c r="J84" s="96"/>
      <c r="K84" s="96"/>
      <c r="P84" s="48"/>
      <c r="Q84" s="42"/>
      <c r="R84" s="53"/>
      <c r="S84" s="53"/>
      <c r="T84" s="54"/>
    </row>
    <row r="85" spans="1:20" s="31" customFormat="1" ht="15.75" thickBot="1">
      <c r="A85" s="27" t="s">
        <v>84</v>
      </c>
      <c r="B85" s="35"/>
      <c r="C85" s="34">
        <v>0</v>
      </c>
      <c r="D85" s="34">
        <v>0</v>
      </c>
      <c r="E85" s="106">
        <v>0</v>
      </c>
      <c r="F85" s="131"/>
      <c r="P85" s="43"/>
      <c r="Q85" s="63"/>
      <c r="R85" s="61"/>
      <c r="S85" s="61"/>
      <c r="T85" s="62"/>
    </row>
    <row r="86" spans="1:20" ht="25.5" customHeight="1" thickBot="1">
      <c r="A86" s="15" t="s">
        <v>85</v>
      </c>
      <c r="B86" s="12" t="s">
        <v>46</v>
      </c>
      <c r="C86" s="26">
        <v>0</v>
      </c>
      <c r="D86" s="26">
        <v>0</v>
      </c>
      <c r="E86" s="107">
        <v>0</v>
      </c>
      <c r="F86" s="132"/>
      <c r="P86" s="64"/>
      <c r="Q86" s="41"/>
      <c r="R86" s="65"/>
      <c r="S86" s="65"/>
      <c r="T86" s="66"/>
    </row>
    <row r="87" spans="1:20" ht="81.75" customHeight="1" thickBot="1">
      <c r="A87" s="27" t="s">
        <v>119</v>
      </c>
      <c r="B87" s="94"/>
      <c r="C87" s="34">
        <v>0</v>
      </c>
      <c r="D87" s="34">
        <v>0</v>
      </c>
      <c r="E87" s="62">
        <v>0</v>
      </c>
      <c r="F87" s="134"/>
      <c r="P87" s="64"/>
      <c r="Q87" s="41"/>
      <c r="R87" s="65"/>
      <c r="S87" s="65"/>
      <c r="T87" s="66"/>
    </row>
    <row r="88" spans="1:20" ht="81.75" customHeight="1" thickBot="1">
      <c r="A88" s="27" t="s">
        <v>126</v>
      </c>
      <c r="B88" s="257"/>
      <c r="C88" s="34">
        <v>5126.76</v>
      </c>
      <c r="D88" s="228"/>
      <c r="E88" s="93"/>
      <c r="F88" s="199">
        <v>5126.76</v>
      </c>
      <c r="P88" s="64"/>
      <c r="Q88" s="41"/>
      <c r="R88" s="65"/>
      <c r="S88" s="65"/>
      <c r="T88" s="66"/>
    </row>
    <row r="89" spans="1:20" ht="81.75" customHeight="1" thickBot="1">
      <c r="A89" s="27" t="s">
        <v>128</v>
      </c>
      <c r="B89" s="257"/>
      <c r="C89" s="34">
        <v>802.14</v>
      </c>
      <c r="D89" s="61"/>
      <c r="E89" s="278"/>
      <c r="F89" s="199">
        <v>802.14</v>
      </c>
      <c r="P89" s="64"/>
      <c r="Q89" s="41"/>
      <c r="R89" s="65"/>
      <c r="S89" s="65"/>
      <c r="T89" s="66"/>
    </row>
    <row r="90" spans="1:20" ht="81.75" customHeight="1" thickBot="1">
      <c r="A90" s="27" t="s">
        <v>135</v>
      </c>
      <c r="B90" s="257"/>
      <c r="C90" s="228">
        <v>96</v>
      </c>
      <c r="D90" s="92"/>
      <c r="E90" s="93"/>
      <c r="F90" s="276">
        <v>96</v>
      </c>
      <c r="P90" s="64"/>
      <c r="Q90" s="41"/>
      <c r="R90" s="65"/>
      <c r="S90" s="65"/>
      <c r="T90" s="66"/>
    </row>
    <row r="91" spans="1:20" ht="24" customHeight="1" thickBot="1">
      <c r="A91" s="5" t="s">
        <v>86</v>
      </c>
      <c r="B91" s="16"/>
      <c r="C91" s="26">
        <f>C9+C45+C63+C88+C89</f>
        <v>180236.29200000002</v>
      </c>
      <c r="D91" s="26">
        <f>D85+D63+D45+D9</f>
        <v>29051.232</v>
      </c>
      <c r="E91" s="107">
        <f>E63+E45+E9</f>
        <v>10.88</v>
      </c>
      <c r="F91" s="258">
        <f>C91</f>
        <v>180236.29200000002</v>
      </c>
      <c r="I91" s="96"/>
      <c r="P91" s="67"/>
      <c r="Q91" s="68"/>
      <c r="R91" s="65"/>
      <c r="S91" s="65"/>
      <c r="T91" s="66"/>
    </row>
    <row r="92" spans="1:20" ht="16.5">
      <c r="A92" s="352" t="s">
        <v>132</v>
      </c>
      <c r="B92" s="353"/>
      <c r="C92" s="353"/>
      <c r="D92" s="354"/>
      <c r="E92" s="141"/>
      <c r="F92" s="162">
        <v>120472.12</v>
      </c>
    </row>
    <row r="93" spans="1:20" ht="16.5">
      <c r="A93" s="175" t="s">
        <v>133</v>
      </c>
      <c r="B93" s="176"/>
      <c r="C93" s="176"/>
      <c r="D93" s="176"/>
      <c r="E93" s="141"/>
      <c r="F93" s="285">
        <f>F91+F92-F94</f>
        <v>155666.00200000001</v>
      </c>
    </row>
    <row r="94" spans="1:20" ht="15.75">
      <c r="A94" s="139" t="s">
        <v>137</v>
      </c>
      <c r="B94" s="140"/>
      <c r="C94" s="140"/>
      <c r="D94" s="140"/>
      <c r="E94" s="142"/>
      <c r="F94" s="162">
        <v>145042.41</v>
      </c>
    </row>
    <row r="98" spans="1:1">
      <c r="A98" s="136" t="s">
        <v>121</v>
      </c>
    </row>
    <row r="99" spans="1:1">
      <c r="A99" s="136"/>
    </row>
    <row r="100" spans="1:1">
      <c r="A100" s="136" t="s">
        <v>122</v>
      </c>
    </row>
  </sheetData>
  <mergeCells count="134">
    <mergeCell ref="A2:E2"/>
    <mergeCell ref="A92:D92"/>
    <mergeCell ref="F10:F14"/>
    <mergeCell ref="F15:F17"/>
    <mergeCell ref="F19:F20"/>
    <mergeCell ref="F21:F26"/>
    <mergeCell ref="F27:F30"/>
    <mergeCell ref="F31:F36"/>
    <mergeCell ref="F37:F39"/>
    <mergeCell ref="F41:F42"/>
    <mergeCell ref="F43:F44"/>
    <mergeCell ref="F46:F48"/>
    <mergeCell ref="F49:F51"/>
    <mergeCell ref="F52:F56"/>
    <mergeCell ref="F57:F59"/>
    <mergeCell ref="F60:F62"/>
    <mergeCell ref="F64:F69"/>
    <mergeCell ref="F70:F75"/>
    <mergeCell ref="F76:F80"/>
    <mergeCell ref="F81:F83"/>
    <mergeCell ref="C70:C75"/>
    <mergeCell ref="D70:D75"/>
    <mergeCell ref="E70:E75"/>
    <mergeCell ref="C60:C62"/>
    <mergeCell ref="S81:S83"/>
    <mergeCell ref="T81:T83"/>
    <mergeCell ref="A79:A80"/>
    <mergeCell ref="P79:P80"/>
    <mergeCell ref="C81:C83"/>
    <mergeCell ref="D81:D83"/>
    <mergeCell ref="E81:E83"/>
    <mergeCell ref="R81:R83"/>
    <mergeCell ref="C76:C80"/>
    <mergeCell ref="D76:D80"/>
    <mergeCell ref="E76:E80"/>
    <mergeCell ref="R76:R80"/>
    <mergeCell ref="S76:S80"/>
    <mergeCell ref="T76:T80"/>
    <mergeCell ref="R70:R75"/>
    <mergeCell ref="S70:S75"/>
    <mergeCell ref="T70:T75"/>
    <mergeCell ref="C64:C69"/>
    <mergeCell ref="D64:D69"/>
    <mergeCell ref="E64:E69"/>
    <mergeCell ref="R64:R69"/>
    <mergeCell ref="S64:S69"/>
    <mergeCell ref="T64:T69"/>
    <mergeCell ref="D60:D62"/>
    <mergeCell ref="E60:E62"/>
    <mergeCell ref="R60:R62"/>
    <mergeCell ref="S60:S62"/>
    <mergeCell ref="T60:T62"/>
    <mergeCell ref="C57:C59"/>
    <mergeCell ref="D57:D59"/>
    <mergeCell ref="E57:E59"/>
    <mergeCell ref="R57:R59"/>
    <mergeCell ref="S57:S59"/>
    <mergeCell ref="T57:T59"/>
    <mergeCell ref="C52:C56"/>
    <mergeCell ref="D52:D56"/>
    <mergeCell ref="E52:E56"/>
    <mergeCell ref="R52:R56"/>
    <mergeCell ref="S52:S56"/>
    <mergeCell ref="T52:T56"/>
    <mergeCell ref="C49:C51"/>
    <mergeCell ref="D49:D51"/>
    <mergeCell ref="E49:E51"/>
    <mergeCell ref="R49:R51"/>
    <mergeCell ref="S49:S51"/>
    <mergeCell ref="T49:T51"/>
    <mergeCell ref="C46:C48"/>
    <mergeCell ref="D46:D48"/>
    <mergeCell ref="E46:E48"/>
    <mergeCell ref="R46:R48"/>
    <mergeCell ref="S46:S48"/>
    <mergeCell ref="T46:T48"/>
    <mergeCell ref="C43:C44"/>
    <mergeCell ref="D43:D44"/>
    <mergeCell ref="E43:E44"/>
    <mergeCell ref="R43:R44"/>
    <mergeCell ref="S43:S44"/>
    <mergeCell ref="T43:T44"/>
    <mergeCell ref="C41:C42"/>
    <mergeCell ref="D41:D42"/>
    <mergeCell ref="E41:E42"/>
    <mergeCell ref="R41:R42"/>
    <mergeCell ref="S41:S42"/>
    <mergeCell ref="T41:T42"/>
    <mergeCell ref="C37:C39"/>
    <mergeCell ref="D37:D39"/>
    <mergeCell ref="E37:E39"/>
    <mergeCell ref="R37:R39"/>
    <mergeCell ref="S37:S39"/>
    <mergeCell ref="T37:T39"/>
    <mergeCell ref="E18:E20"/>
    <mergeCell ref="R18:R20"/>
    <mergeCell ref="S18:S20"/>
    <mergeCell ref="T18:T20"/>
    <mergeCell ref="C31:C36"/>
    <mergeCell ref="D31:D36"/>
    <mergeCell ref="E31:E36"/>
    <mergeCell ref="R31:R36"/>
    <mergeCell ref="S31:S36"/>
    <mergeCell ref="T31:T36"/>
    <mergeCell ref="C27:C30"/>
    <mergeCell ref="D27:D30"/>
    <mergeCell ref="E27:E30"/>
    <mergeCell ref="R27:R30"/>
    <mergeCell ref="S27:S30"/>
    <mergeCell ref="T27:T30"/>
    <mergeCell ref="A67:A68"/>
    <mergeCell ref="B67:B68"/>
    <mergeCell ref="C15:C17"/>
    <mergeCell ref="D15:D17"/>
    <mergeCell ref="E15:E17"/>
    <mergeCell ref="R15:R17"/>
    <mergeCell ref="S15:S17"/>
    <mergeCell ref="T15:T17"/>
    <mergeCell ref="A3:E3"/>
    <mergeCell ref="P3:T3"/>
    <mergeCell ref="C10:C14"/>
    <mergeCell ref="D10:D14"/>
    <mergeCell ref="E10:E14"/>
    <mergeCell ref="R10:R14"/>
    <mergeCell ref="S10:S14"/>
    <mergeCell ref="T10:T14"/>
    <mergeCell ref="C21:C26"/>
    <mergeCell ref="D21:D26"/>
    <mergeCell ref="E21:E26"/>
    <mergeCell ref="R21:R26"/>
    <mergeCell ref="S21:S26"/>
    <mergeCell ref="T21:T26"/>
    <mergeCell ref="C18:C20"/>
    <mergeCell ref="D18:D20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97"/>
  <sheetViews>
    <sheetView topLeftCell="A86" workbookViewId="0">
      <selection activeCell="B95" sqref="B95"/>
    </sheetView>
  </sheetViews>
  <sheetFormatPr defaultRowHeight="15"/>
  <cols>
    <col min="1" max="1" width="82.28515625" style="1" customWidth="1"/>
    <col min="2" max="2" width="13.28515625" style="69" customWidth="1"/>
    <col min="3" max="3" width="10.5703125" style="1" customWidth="1"/>
    <col min="4" max="5" width="10.7109375" style="1" customWidth="1"/>
    <col min="6" max="6" width="13.140625" style="1" customWidth="1"/>
    <col min="7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>
      <c r="A2" s="330" t="s">
        <v>101</v>
      </c>
      <c r="B2" s="330"/>
      <c r="C2" s="330"/>
      <c r="D2" s="330"/>
      <c r="E2" s="330"/>
    </row>
    <row r="3" spans="1:21" ht="49.5" customHeight="1">
      <c r="A3" s="330" t="s">
        <v>98</v>
      </c>
      <c r="B3" s="330"/>
      <c r="C3" s="330"/>
      <c r="D3" s="330"/>
      <c r="E3" s="330"/>
      <c r="P3" s="330"/>
      <c r="Q3" s="330"/>
      <c r="R3" s="330"/>
      <c r="S3" s="330"/>
      <c r="T3" s="330"/>
    </row>
    <row r="4" spans="1:21" ht="15.75" thickBot="1">
      <c r="P4" s="38"/>
      <c r="Q4" s="38"/>
      <c r="R4" s="38"/>
      <c r="S4" s="38"/>
      <c r="T4" s="38"/>
      <c r="U4" s="38"/>
    </row>
    <row r="5" spans="1:21" ht="36.75" thickBot="1">
      <c r="D5" s="21" t="s">
        <v>87</v>
      </c>
      <c r="E5" s="22" t="s">
        <v>88</v>
      </c>
      <c r="P5" s="38"/>
      <c r="Q5" s="38"/>
      <c r="R5" s="38"/>
      <c r="S5" s="39"/>
      <c r="T5" s="39"/>
      <c r="U5" s="38"/>
    </row>
    <row r="6" spans="1:21" ht="15.75" thickBot="1">
      <c r="D6" s="23">
        <v>1259</v>
      </c>
      <c r="E6" s="23">
        <v>1259</v>
      </c>
      <c r="P6" s="38"/>
      <c r="Q6" s="38"/>
      <c r="R6" s="38"/>
      <c r="S6" s="40"/>
      <c r="T6" s="40"/>
      <c r="U6" s="38"/>
    </row>
    <row r="7" spans="1:21" ht="77.25" thickBot="1">
      <c r="A7" s="19" t="s">
        <v>0</v>
      </c>
      <c r="B7" s="2" t="s">
        <v>1</v>
      </c>
      <c r="C7" s="17" t="s">
        <v>131</v>
      </c>
      <c r="D7" s="18" t="s">
        <v>2</v>
      </c>
      <c r="E7" s="2" t="s">
        <v>2</v>
      </c>
      <c r="F7" s="129" t="s">
        <v>120</v>
      </c>
      <c r="P7" s="41"/>
      <c r="Q7" s="42"/>
      <c r="R7" s="42"/>
      <c r="S7" s="42"/>
      <c r="T7" s="42"/>
      <c r="U7" s="38"/>
    </row>
    <row r="8" spans="1:21" ht="15.75" thickBot="1">
      <c r="A8" s="3">
        <v>1</v>
      </c>
      <c r="B8" s="4">
        <v>2</v>
      </c>
      <c r="C8" s="4">
        <v>3</v>
      </c>
      <c r="D8" s="4">
        <v>4</v>
      </c>
      <c r="E8" s="4">
        <v>5</v>
      </c>
      <c r="F8" s="190">
        <v>6</v>
      </c>
      <c r="P8" s="41"/>
      <c r="Q8" s="42"/>
      <c r="R8" s="42"/>
      <c r="S8" s="42"/>
      <c r="T8" s="42"/>
      <c r="U8" s="38"/>
    </row>
    <row r="9" spans="1:21" s="31" customFormat="1" ht="84" customHeight="1" thickBot="1">
      <c r="A9" s="27" t="s">
        <v>3</v>
      </c>
      <c r="B9" s="28"/>
      <c r="C9" s="29">
        <f>C10+C15+C18+C21+C27+C31+C37+C40+C41+C43</f>
        <v>15183.54</v>
      </c>
      <c r="D9" s="29">
        <f>E9*E6</f>
        <v>2530.5899999999997</v>
      </c>
      <c r="E9" s="30">
        <f>E10+E15+E18+E21+E27+E31+E37+E40+E41+E43</f>
        <v>2.0099999999999998</v>
      </c>
      <c r="F9" s="191">
        <f>C9</f>
        <v>15183.54</v>
      </c>
      <c r="H9" s="97"/>
      <c r="P9" s="43"/>
      <c r="Q9" s="44"/>
      <c r="R9" s="45"/>
      <c r="S9" s="45"/>
      <c r="T9" s="46"/>
      <c r="U9" s="47"/>
    </row>
    <row r="10" spans="1:21" ht="35.25" customHeight="1" thickBot="1">
      <c r="A10" s="7" t="s">
        <v>4</v>
      </c>
      <c r="B10" s="4"/>
      <c r="C10" s="336">
        <f>E10*E6*6</f>
        <v>453.23999999999995</v>
      </c>
      <c r="D10" s="339">
        <f>E10*E6</f>
        <v>75.539999999999992</v>
      </c>
      <c r="E10" s="342">
        <v>0.06</v>
      </c>
      <c r="F10" s="315"/>
      <c r="P10" s="48"/>
      <c r="Q10" s="42"/>
      <c r="R10" s="331"/>
      <c r="S10" s="332"/>
      <c r="T10" s="333"/>
    </row>
    <row r="11" spans="1:21" ht="33.75" customHeight="1" thickBot="1">
      <c r="A11" s="24" t="s">
        <v>5</v>
      </c>
      <c r="B11" s="4"/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32.25" customHeight="1" thickBot="1">
      <c r="A12" s="24" t="s">
        <v>6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51" customHeight="1" thickBot="1">
      <c r="A13" s="24" t="s">
        <v>8</v>
      </c>
      <c r="B13" s="4" t="s">
        <v>7</v>
      </c>
      <c r="C13" s="337"/>
      <c r="D13" s="340"/>
      <c r="E13" s="343"/>
      <c r="F13" s="316"/>
      <c r="P13" s="49"/>
      <c r="Q13" s="42"/>
      <c r="R13" s="331"/>
      <c r="S13" s="332"/>
      <c r="T13" s="333"/>
    </row>
    <row r="14" spans="1:21" ht="52.5" customHeight="1" thickBot="1">
      <c r="A14" s="24" t="s">
        <v>9</v>
      </c>
      <c r="B14" s="4" t="s">
        <v>10</v>
      </c>
      <c r="C14" s="338"/>
      <c r="D14" s="341"/>
      <c r="E14" s="344"/>
      <c r="F14" s="317"/>
      <c r="P14" s="49"/>
      <c r="Q14" s="42"/>
      <c r="R14" s="331"/>
      <c r="S14" s="332"/>
      <c r="T14" s="333"/>
    </row>
    <row r="15" spans="1:21" ht="45.75" customHeight="1" thickBot="1">
      <c r="A15" s="7" t="s">
        <v>11</v>
      </c>
      <c r="B15" s="4"/>
      <c r="C15" s="324">
        <f>E15*E6*6</f>
        <v>604.31999999999994</v>
      </c>
      <c r="D15" s="324">
        <f>E15*E6</f>
        <v>100.72</v>
      </c>
      <c r="E15" s="327">
        <v>0.08</v>
      </c>
      <c r="F15" s="315"/>
      <c r="P15" s="48"/>
      <c r="Q15" s="42"/>
      <c r="R15" s="334"/>
      <c r="S15" s="334"/>
      <c r="T15" s="335"/>
    </row>
    <row r="16" spans="1:21" ht="123" customHeight="1" thickBot="1">
      <c r="A16" s="24" t="s">
        <v>12</v>
      </c>
      <c r="B16" s="4" t="s">
        <v>7</v>
      </c>
      <c r="C16" s="325"/>
      <c r="D16" s="325"/>
      <c r="E16" s="319"/>
      <c r="F16" s="316"/>
      <c r="P16" s="49"/>
      <c r="Q16" s="42"/>
      <c r="R16" s="334"/>
      <c r="S16" s="334"/>
      <c r="T16" s="335"/>
    </row>
    <row r="17" spans="1:20" ht="66" customHeight="1" thickBot="1">
      <c r="A17" s="24" t="s">
        <v>13</v>
      </c>
      <c r="B17" s="4" t="s">
        <v>10</v>
      </c>
      <c r="C17" s="326"/>
      <c r="D17" s="326"/>
      <c r="E17" s="320"/>
      <c r="F17" s="317"/>
      <c r="P17" s="49"/>
      <c r="Q17" s="42"/>
      <c r="R17" s="334"/>
      <c r="S17" s="334"/>
      <c r="T17" s="335"/>
    </row>
    <row r="18" spans="1:20" ht="57" customHeight="1" thickBot="1">
      <c r="A18" s="7" t="s">
        <v>14</v>
      </c>
      <c r="B18" s="4"/>
      <c r="C18" s="321">
        <f>E18*E6*6</f>
        <v>151.07999999999998</v>
      </c>
      <c r="D18" s="324">
        <f>E18*E6</f>
        <v>25.18</v>
      </c>
      <c r="E18" s="327">
        <v>0.02</v>
      </c>
      <c r="F18" s="315"/>
      <c r="P18" s="48"/>
      <c r="Q18" s="42"/>
      <c r="R18" s="345"/>
      <c r="S18" s="334"/>
      <c r="T18" s="335"/>
    </row>
    <row r="19" spans="1:20" ht="115.5" customHeight="1" thickBot="1">
      <c r="A19" s="24" t="s">
        <v>15</v>
      </c>
      <c r="B19" s="9" t="s">
        <v>7</v>
      </c>
      <c r="C19" s="322"/>
      <c r="D19" s="325"/>
      <c r="E19" s="319"/>
      <c r="F19" s="316"/>
      <c r="P19" s="49"/>
      <c r="Q19" s="50"/>
      <c r="R19" s="345"/>
      <c r="S19" s="334"/>
      <c r="T19" s="335"/>
    </row>
    <row r="20" spans="1:20" ht="57.75" customHeight="1" thickBot="1">
      <c r="A20" s="24" t="s">
        <v>16</v>
      </c>
      <c r="B20" s="9" t="s">
        <v>10</v>
      </c>
      <c r="C20" s="323"/>
      <c r="D20" s="326"/>
      <c r="E20" s="320"/>
      <c r="F20" s="317"/>
      <c r="P20" s="49"/>
      <c r="Q20" s="50"/>
      <c r="R20" s="345"/>
      <c r="S20" s="334"/>
      <c r="T20" s="335"/>
    </row>
    <row r="21" spans="1:20" ht="47.25" customHeight="1" thickBot="1">
      <c r="A21" s="7" t="s">
        <v>17</v>
      </c>
      <c r="B21" s="4"/>
      <c r="C21" s="324">
        <f>E21*E6*6</f>
        <v>10651.14</v>
      </c>
      <c r="D21" s="324">
        <f>E21*E6</f>
        <v>1775.1899999999998</v>
      </c>
      <c r="E21" s="327">
        <v>1.41</v>
      </c>
      <c r="F21" s="315"/>
      <c r="P21" s="48"/>
      <c r="Q21" s="42"/>
      <c r="R21" s="334"/>
      <c r="S21" s="334"/>
      <c r="T21" s="335"/>
    </row>
    <row r="22" spans="1:20" ht="30" customHeight="1" thickBot="1">
      <c r="A22" s="10" t="s">
        <v>18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65.25" thickBot="1">
      <c r="A23" s="37" t="s">
        <v>19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40.5" customHeight="1" thickBot="1">
      <c r="A24" s="10" t="s">
        <v>20</v>
      </c>
      <c r="B24" s="9" t="s">
        <v>7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48" customHeight="1" thickBot="1">
      <c r="A25" s="10" t="s">
        <v>21</v>
      </c>
      <c r="B25" s="9" t="s">
        <v>10</v>
      </c>
      <c r="C25" s="325"/>
      <c r="D25" s="325"/>
      <c r="E25" s="319"/>
      <c r="F25" s="316"/>
      <c r="P25" s="51"/>
      <c r="Q25" s="50"/>
      <c r="R25" s="334"/>
      <c r="S25" s="334"/>
      <c r="T25" s="335"/>
    </row>
    <row r="26" spans="1:20" ht="65.25" customHeight="1" thickBot="1">
      <c r="A26" s="10" t="s">
        <v>22</v>
      </c>
      <c r="B26" s="9" t="s">
        <v>10</v>
      </c>
      <c r="C26" s="326"/>
      <c r="D26" s="326"/>
      <c r="E26" s="320"/>
      <c r="F26" s="317"/>
      <c r="P26" s="51"/>
      <c r="Q26" s="50"/>
      <c r="R26" s="334"/>
      <c r="S26" s="334"/>
      <c r="T26" s="335"/>
    </row>
    <row r="27" spans="1:20" ht="40.5" customHeight="1" thickBot="1">
      <c r="A27" s="7" t="s">
        <v>23</v>
      </c>
      <c r="B27" s="4"/>
      <c r="C27" s="324">
        <f>E27*E6*6</f>
        <v>604.31999999999994</v>
      </c>
      <c r="D27" s="324">
        <f>E27*E6</f>
        <v>100.72</v>
      </c>
      <c r="E27" s="327">
        <v>0.08</v>
      </c>
      <c r="F27" s="315"/>
      <c r="P27" s="48"/>
      <c r="Q27" s="42"/>
      <c r="R27" s="334"/>
      <c r="S27" s="334"/>
      <c r="T27" s="335"/>
    </row>
    <row r="28" spans="1:20" ht="48" customHeight="1" thickBot="1">
      <c r="A28" s="10" t="s">
        <v>24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68.25" customHeight="1" thickBot="1">
      <c r="A29" s="10" t="s">
        <v>25</v>
      </c>
      <c r="B29" s="9" t="s">
        <v>7</v>
      </c>
      <c r="C29" s="325"/>
      <c r="D29" s="325"/>
      <c r="E29" s="319"/>
      <c r="F29" s="316"/>
      <c r="P29" s="51"/>
      <c r="Q29" s="50"/>
      <c r="R29" s="334"/>
      <c r="S29" s="334"/>
      <c r="T29" s="335"/>
    </row>
    <row r="30" spans="1:20" ht="59.25" customHeight="1" thickBot="1">
      <c r="A30" s="10" t="s">
        <v>16</v>
      </c>
      <c r="B30" s="9" t="s">
        <v>10</v>
      </c>
      <c r="C30" s="326"/>
      <c r="D30" s="326"/>
      <c r="E30" s="320"/>
      <c r="F30" s="317"/>
      <c r="P30" s="51"/>
      <c r="Q30" s="50"/>
      <c r="R30" s="334"/>
      <c r="S30" s="334"/>
      <c r="T30" s="335"/>
    </row>
    <row r="31" spans="1:20" ht="43.5" customHeight="1" thickBot="1">
      <c r="A31" s="7" t="s">
        <v>26</v>
      </c>
      <c r="B31" s="4"/>
      <c r="C31" s="321">
        <f>E31*E6*6</f>
        <v>2266.1999999999998</v>
      </c>
      <c r="D31" s="324">
        <f>E31*E6</f>
        <v>377.7</v>
      </c>
      <c r="E31" s="327">
        <v>0.3</v>
      </c>
      <c r="F31" s="315"/>
      <c r="P31" s="48"/>
      <c r="Q31" s="42"/>
      <c r="R31" s="345"/>
      <c r="S31" s="334"/>
      <c r="T31" s="335"/>
    </row>
    <row r="32" spans="1:20" ht="54" customHeight="1" thickBot="1">
      <c r="A32" s="24" t="s">
        <v>27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0.25" customHeight="1" thickBot="1">
      <c r="A33" s="24" t="s">
        <v>28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51.75" customHeight="1" thickBot="1">
      <c r="A34" s="24" t="s">
        <v>29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55.5" customHeight="1" thickBot="1">
      <c r="A35" s="24" t="s">
        <v>30</v>
      </c>
      <c r="B35" s="9" t="s">
        <v>7</v>
      </c>
      <c r="C35" s="322"/>
      <c r="D35" s="325"/>
      <c r="E35" s="319"/>
      <c r="F35" s="316"/>
      <c r="P35" s="49"/>
      <c r="Q35" s="52"/>
      <c r="R35" s="345"/>
      <c r="S35" s="334"/>
      <c r="T35" s="335"/>
    </row>
    <row r="36" spans="1:20" ht="59.25" customHeight="1" thickBot="1">
      <c r="A36" s="24" t="s">
        <v>16</v>
      </c>
      <c r="B36" s="4" t="s">
        <v>10</v>
      </c>
      <c r="C36" s="323"/>
      <c r="D36" s="326"/>
      <c r="E36" s="320"/>
      <c r="F36" s="317"/>
      <c r="P36" s="49"/>
      <c r="Q36" s="52"/>
      <c r="R36" s="345"/>
      <c r="S36" s="334"/>
      <c r="T36" s="335"/>
    </row>
    <row r="37" spans="1:20" ht="52.5" customHeight="1" thickBot="1">
      <c r="A37" s="7" t="s">
        <v>32</v>
      </c>
      <c r="B37" s="4"/>
      <c r="C37" s="321">
        <f>E37*E6*6</f>
        <v>151.07999999999998</v>
      </c>
      <c r="D37" s="324">
        <f>E37*E6</f>
        <v>25.18</v>
      </c>
      <c r="E37" s="327">
        <v>0.02</v>
      </c>
      <c r="F37" s="315"/>
      <c r="P37" s="48"/>
      <c r="Q37" s="42"/>
      <c r="R37" s="345"/>
      <c r="S37" s="334"/>
      <c r="T37" s="335"/>
    </row>
    <row r="38" spans="1:20" ht="77.25" customHeight="1" thickBot="1">
      <c r="A38" s="24" t="s">
        <v>33</v>
      </c>
      <c r="B38" s="9" t="s">
        <v>34</v>
      </c>
      <c r="C38" s="322"/>
      <c r="D38" s="325"/>
      <c r="E38" s="319"/>
      <c r="F38" s="316"/>
      <c r="P38" s="49"/>
      <c r="Q38" s="52"/>
      <c r="R38" s="345"/>
      <c r="S38" s="334"/>
      <c r="T38" s="335"/>
    </row>
    <row r="39" spans="1:20" ht="49.5" customHeight="1" thickBot="1">
      <c r="A39" s="24" t="s">
        <v>16</v>
      </c>
      <c r="B39" s="4" t="s">
        <v>10</v>
      </c>
      <c r="C39" s="323"/>
      <c r="D39" s="326"/>
      <c r="E39" s="320"/>
      <c r="F39" s="317"/>
      <c r="P39" s="49"/>
      <c r="Q39" s="52"/>
      <c r="R39" s="345"/>
      <c r="S39" s="334"/>
      <c r="T39" s="335"/>
    </row>
    <row r="40" spans="1:20" ht="90.75" customHeight="1" thickBot="1">
      <c r="A40" s="7" t="s">
        <v>35</v>
      </c>
      <c r="B40" s="4" t="s">
        <v>34</v>
      </c>
      <c r="C40" s="25">
        <f>E40*E6*6</f>
        <v>75.539999999999992</v>
      </c>
      <c r="D40" s="25">
        <f>E40*E6</f>
        <v>12.59</v>
      </c>
      <c r="E40" s="103">
        <v>0.01</v>
      </c>
      <c r="F40" s="108"/>
      <c r="P40" s="48"/>
      <c r="Q40" s="42"/>
      <c r="R40" s="53"/>
      <c r="S40" s="53"/>
      <c r="T40" s="54"/>
    </row>
    <row r="41" spans="1:20" ht="60.75" customHeight="1" thickBot="1">
      <c r="A41" s="7" t="s">
        <v>36</v>
      </c>
      <c r="B41" s="4"/>
      <c r="C41" s="328">
        <f>E41*E6*6</f>
        <v>151.07999999999998</v>
      </c>
      <c r="D41" s="329">
        <f>E41*E6</f>
        <v>25.18</v>
      </c>
      <c r="E41" s="318">
        <v>0.02</v>
      </c>
      <c r="F41" s="315"/>
      <c r="P41" s="48"/>
      <c r="Q41" s="42"/>
      <c r="R41" s="345"/>
      <c r="S41" s="334"/>
      <c r="T41" s="335"/>
    </row>
    <row r="42" spans="1:20" ht="63.75" customHeight="1" thickBot="1">
      <c r="A42" s="24" t="s">
        <v>37</v>
      </c>
      <c r="B42" s="4" t="s">
        <v>34</v>
      </c>
      <c r="C42" s="323"/>
      <c r="D42" s="326"/>
      <c r="E42" s="320"/>
      <c r="F42" s="317"/>
      <c r="P42" s="49"/>
      <c r="Q42" s="42"/>
      <c r="R42" s="345"/>
      <c r="S42" s="334"/>
      <c r="T42" s="335"/>
    </row>
    <row r="43" spans="1:20" ht="61.5" customHeight="1" thickBot="1">
      <c r="A43" s="7" t="s">
        <v>38</v>
      </c>
      <c r="B43" s="12"/>
      <c r="C43" s="321">
        <f>E43*E6*6</f>
        <v>75.539999999999992</v>
      </c>
      <c r="D43" s="324"/>
      <c r="E43" s="327">
        <v>0.01</v>
      </c>
      <c r="F43" s="315"/>
      <c r="P43" s="48"/>
      <c r="Q43" s="41"/>
      <c r="R43" s="345"/>
      <c r="S43" s="334"/>
      <c r="T43" s="335"/>
    </row>
    <row r="44" spans="1:20" ht="96" customHeight="1" thickBot="1">
      <c r="A44" s="24" t="s">
        <v>39</v>
      </c>
      <c r="B44" s="12" t="s">
        <v>7</v>
      </c>
      <c r="C44" s="323"/>
      <c r="D44" s="326"/>
      <c r="E44" s="320"/>
      <c r="F44" s="317"/>
      <c r="P44" s="49"/>
      <c r="Q44" s="41"/>
      <c r="R44" s="345"/>
      <c r="S44" s="334"/>
      <c r="T44" s="335"/>
    </row>
    <row r="45" spans="1:20" s="31" customFormat="1" ht="26.25" thickBot="1">
      <c r="A45" s="32" t="s">
        <v>40</v>
      </c>
      <c r="B45" s="28"/>
      <c r="C45" s="29">
        <f>C46+C49+C52+C57+C60</f>
        <v>29158.44</v>
      </c>
      <c r="D45" s="36">
        <f>E45*E6</f>
        <v>4859.74</v>
      </c>
      <c r="E45" s="102">
        <f>E46+E49+E52+E57+E60</f>
        <v>3.86</v>
      </c>
      <c r="F45" s="213">
        <f>C45</f>
        <v>29158.44</v>
      </c>
      <c r="G45" s="97"/>
      <c r="P45" s="55"/>
      <c r="Q45" s="44"/>
      <c r="R45" s="45"/>
      <c r="S45" s="56"/>
      <c r="T45" s="46"/>
    </row>
    <row r="46" spans="1:20" ht="26.25" thickBot="1">
      <c r="A46" s="7" t="s">
        <v>41</v>
      </c>
      <c r="B46" s="6"/>
      <c r="C46" s="328">
        <f>E46*E6*6</f>
        <v>2039.58</v>
      </c>
      <c r="D46" s="358">
        <f>E46*E6</f>
        <v>339.93</v>
      </c>
      <c r="E46" s="318">
        <v>0.27</v>
      </c>
      <c r="F46" s="315"/>
      <c r="P46" s="48"/>
      <c r="Q46" s="57"/>
      <c r="R46" s="345"/>
      <c r="S46" s="335"/>
      <c r="T46" s="335"/>
    </row>
    <row r="47" spans="1:20" ht="15.75" thickBot="1">
      <c r="A47" s="24" t="s">
        <v>42</v>
      </c>
      <c r="B47" s="4" t="s">
        <v>7</v>
      </c>
      <c r="C47" s="322"/>
      <c r="D47" s="359"/>
      <c r="E47" s="319"/>
      <c r="F47" s="316"/>
      <c r="P47" s="49"/>
      <c r="Q47" s="58"/>
      <c r="R47" s="345"/>
      <c r="S47" s="335"/>
      <c r="T47" s="335"/>
    </row>
    <row r="48" spans="1:20" ht="78" customHeight="1" thickBot="1">
      <c r="A48" s="24" t="s">
        <v>43</v>
      </c>
      <c r="B48" s="4" t="s">
        <v>10</v>
      </c>
      <c r="C48" s="323"/>
      <c r="D48" s="360"/>
      <c r="E48" s="320"/>
      <c r="F48" s="317"/>
      <c r="P48" s="49"/>
      <c r="Q48" s="58"/>
      <c r="R48" s="345"/>
      <c r="S48" s="335"/>
      <c r="T48" s="335"/>
    </row>
    <row r="49" spans="1:20" ht="26.25" thickBot="1">
      <c r="A49" s="7" t="s">
        <v>44</v>
      </c>
      <c r="B49" s="6"/>
      <c r="C49" s="321">
        <f>E49*E6*6</f>
        <v>9064.7999999999993</v>
      </c>
      <c r="D49" s="324">
        <f>E49*E6</f>
        <v>1510.8</v>
      </c>
      <c r="E49" s="327">
        <v>1.2</v>
      </c>
      <c r="F49" s="315"/>
      <c r="P49" s="48"/>
      <c r="Q49" s="57"/>
      <c r="R49" s="345"/>
      <c r="S49" s="334"/>
      <c r="T49" s="335"/>
    </row>
    <row r="50" spans="1:20" ht="72.75" customHeight="1" thickBot="1">
      <c r="A50" s="24" t="s">
        <v>45</v>
      </c>
      <c r="B50" s="12" t="s">
        <v>46</v>
      </c>
      <c r="C50" s="322"/>
      <c r="D50" s="325"/>
      <c r="E50" s="319"/>
      <c r="F50" s="316"/>
      <c r="P50" s="49"/>
      <c r="Q50" s="41"/>
      <c r="R50" s="345"/>
      <c r="S50" s="334"/>
      <c r="T50" s="335"/>
    </row>
    <row r="51" spans="1:20" ht="60" customHeight="1" thickBot="1">
      <c r="A51" s="24" t="s">
        <v>47</v>
      </c>
      <c r="B51" s="4" t="s">
        <v>48</v>
      </c>
      <c r="C51" s="323"/>
      <c r="D51" s="326"/>
      <c r="E51" s="320"/>
      <c r="F51" s="317"/>
      <c r="P51" s="49"/>
      <c r="Q51" s="42"/>
      <c r="R51" s="345"/>
      <c r="S51" s="334"/>
      <c r="T51" s="335"/>
    </row>
    <row r="52" spans="1:20" ht="26.25" thickBot="1">
      <c r="A52" s="7" t="s">
        <v>49</v>
      </c>
      <c r="B52" s="6"/>
      <c r="C52" s="324">
        <f>E52*E6*6</f>
        <v>6723.0599999999995</v>
      </c>
      <c r="D52" s="324">
        <f>E52*E6</f>
        <v>1120.51</v>
      </c>
      <c r="E52" s="327">
        <v>0.89</v>
      </c>
      <c r="F52" s="315"/>
      <c r="P52" s="48"/>
      <c r="Q52" s="57"/>
      <c r="R52" s="334"/>
      <c r="S52" s="334"/>
      <c r="T52" s="335"/>
    </row>
    <row r="53" spans="1:20" ht="35.25" customHeight="1" thickBot="1">
      <c r="A53" s="24" t="s">
        <v>50</v>
      </c>
      <c r="B53" s="12" t="s">
        <v>34</v>
      </c>
      <c r="C53" s="325"/>
      <c r="D53" s="325"/>
      <c r="E53" s="319"/>
      <c r="F53" s="316"/>
      <c r="P53" s="49"/>
      <c r="Q53" s="59"/>
      <c r="R53" s="334"/>
      <c r="S53" s="334"/>
      <c r="T53" s="335"/>
    </row>
    <row r="54" spans="1:20" ht="23.25" customHeight="1" thickBot="1">
      <c r="A54" s="13" t="s">
        <v>51</v>
      </c>
      <c r="B54" s="12" t="s">
        <v>34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21" customHeight="1" thickBot="1">
      <c r="A55" s="13" t="s">
        <v>52</v>
      </c>
      <c r="B55" s="12" t="s">
        <v>10</v>
      </c>
      <c r="C55" s="325"/>
      <c r="D55" s="325"/>
      <c r="E55" s="319"/>
      <c r="F55" s="316"/>
      <c r="P55" s="60"/>
      <c r="Q55" s="59"/>
      <c r="R55" s="334"/>
      <c r="S55" s="334"/>
      <c r="T55" s="335"/>
    </row>
    <row r="56" spans="1:20" ht="26.25" thickBot="1">
      <c r="A56" s="24" t="s">
        <v>53</v>
      </c>
      <c r="B56" s="4" t="s">
        <v>34</v>
      </c>
      <c r="C56" s="326"/>
      <c r="D56" s="326"/>
      <c r="E56" s="320"/>
      <c r="F56" s="317"/>
      <c r="P56" s="49"/>
      <c r="Q56" s="58"/>
      <c r="R56" s="334"/>
      <c r="S56" s="334"/>
      <c r="T56" s="335"/>
    </row>
    <row r="57" spans="1:20" ht="39" customHeight="1" thickBot="1">
      <c r="A57" s="7" t="s">
        <v>54</v>
      </c>
      <c r="B57" s="6"/>
      <c r="C57" s="324">
        <f>E57*E6*6</f>
        <v>1888.5</v>
      </c>
      <c r="D57" s="324">
        <f>E57*E6</f>
        <v>314.75</v>
      </c>
      <c r="E57" s="327">
        <v>0.25</v>
      </c>
      <c r="F57" s="315"/>
      <c r="P57" s="48"/>
      <c r="Q57" s="57"/>
      <c r="R57" s="334"/>
      <c r="S57" s="334"/>
      <c r="T57" s="335"/>
    </row>
    <row r="58" spans="1:20" ht="61.5" customHeight="1" thickBot="1">
      <c r="A58" s="24" t="s">
        <v>55</v>
      </c>
      <c r="B58" s="4" t="s">
        <v>31</v>
      </c>
      <c r="C58" s="325"/>
      <c r="D58" s="325"/>
      <c r="E58" s="319"/>
      <c r="F58" s="316"/>
      <c r="P58" s="49"/>
      <c r="Q58" s="42"/>
      <c r="R58" s="334"/>
      <c r="S58" s="334"/>
      <c r="T58" s="335"/>
    </row>
    <row r="59" spans="1:20" ht="33.75" customHeight="1" thickBot="1">
      <c r="A59" s="24" t="s">
        <v>56</v>
      </c>
      <c r="B59" s="4" t="s">
        <v>7</v>
      </c>
      <c r="C59" s="325"/>
      <c r="D59" s="325"/>
      <c r="E59" s="319"/>
      <c r="F59" s="317"/>
      <c r="P59" s="49"/>
      <c r="Q59" s="42"/>
      <c r="R59" s="334"/>
      <c r="S59" s="334"/>
      <c r="T59" s="335"/>
    </row>
    <row r="60" spans="1:20" ht="27" customHeight="1" thickBot="1">
      <c r="A60" s="7" t="s">
        <v>118</v>
      </c>
      <c r="B60" s="89" t="s">
        <v>83</v>
      </c>
      <c r="C60" s="91">
        <f>E60*D6*6</f>
        <v>9442.5</v>
      </c>
      <c r="D60" s="91">
        <f>E60*E6</f>
        <v>1573.75</v>
      </c>
      <c r="E60" s="185">
        <v>1.25</v>
      </c>
      <c r="F60" s="108"/>
      <c r="P60" s="48"/>
      <c r="Q60" s="57"/>
      <c r="R60" s="70"/>
      <c r="S60" s="70"/>
      <c r="T60" s="71"/>
    </row>
    <row r="61" spans="1:20" s="31" customFormat="1" ht="23.25" customHeight="1" thickBot="1">
      <c r="A61" s="32" t="s">
        <v>60</v>
      </c>
      <c r="B61" s="44"/>
      <c r="C61" s="197">
        <f>C62+C68+C74+C79+C82</f>
        <v>46457.100000000006</v>
      </c>
      <c r="D61" s="92">
        <f>E61*E6</f>
        <v>7742.85</v>
      </c>
      <c r="E61" s="105">
        <f>E62+E68+E74+E79+E82</f>
        <v>6.15</v>
      </c>
      <c r="F61" s="283">
        <f>C61</f>
        <v>46457.100000000006</v>
      </c>
      <c r="P61" s="55"/>
      <c r="Q61" s="44"/>
      <c r="R61" s="61"/>
      <c r="S61" s="61"/>
      <c r="T61" s="62"/>
    </row>
    <row r="62" spans="1:20" ht="33.75" customHeight="1" thickBot="1">
      <c r="A62" s="194" t="s">
        <v>61</v>
      </c>
      <c r="B62" s="182"/>
      <c r="C62" s="368">
        <f>E62*E6*6</f>
        <v>13446.119999999999</v>
      </c>
      <c r="D62" s="369">
        <f>E62*E6</f>
        <v>2241.02</v>
      </c>
      <c r="E62" s="319">
        <v>1.78</v>
      </c>
      <c r="F62" s="315"/>
      <c r="P62" s="48"/>
      <c r="Q62" s="41"/>
      <c r="R62" s="334"/>
      <c r="S62" s="334"/>
      <c r="T62" s="335"/>
    </row>
    <row r="63" spans="1:20" ht="77.25" thickBot="1">
      <c r="A63" s="195" t="s">
        <v>62</v>
      </c>
      <c r="B63" s="147" t="s">
        <v>63</v>
      </c>
      <c r="C63" s="368"/>
      <c r="D63" s="369"/>
      <c r="E63" s="319"/>
      <c r="F63" s="316"/>
      <c r="P63" s="49"/>
      <c r="Q63" s="42"/>
      <c r="R63" s="334"/>
      <c r="S63" s="334"/>
      <c r="T63" s="335"/>
    </row>
    <row r="64" spans="1:20" ht="21" customHeight="1">
      <c r="A64" s="200" t="s">
        <v>123</v>
      </c>
      <c r="B64" s="147" t="s">
        <v>124</v>
      </c>
      <c r="C64" s="368"/>
      <c r="D64" s="369"/>
      <c r="E64" s="319"/>
      <c r="F64" s="316"/>
      <c r="P64" s="172"/>
      <c r="Q64" s="42"/>
      <c r="R64" s="334"/>
      <c r="S64" s="334"/>
      <c r="T64" s="335"/>
    </row>
    <row r="65" spans="1:20" ht="68.25" customHeight="1">
      <c r="A65" s="364" t="s">
        <v>91</v>
      </c>
      <c r="B65" s="366" t="s">
        <v>7</v>
      </c>
      <c r="C65" s="368"/>
      <c r="D65" s="369"/>
      <c r="E65" s="319"/>
      <c r="F65" s="316"/>
      <c r="P65" s="49"/>
      <c r="Q65" s="41"/>
      <c r="R65" s="334"/>
      <c r="S65" s="334"/>
      <c r="T65" s="335"/>
    </row>
    <row r="66" spans="1:20" ht="9" hidden="1" customHeight="1" thickBot="1">
      <c r="A66" s="365"/>
      <c r="B66" s="367"/>
      <c r="C66" s="368"/>
      <c r="D66" s="369"/>
      <c r="E66" s="319"/>
      <c r="F66" s="316"/>
      <c r="P66" s="49"/>
      <c r="Q66" s="41"/>
      <c r="R66" s="334"/>
      <c r="S66" s="334"/>
      <c r="T66" s="335"/>
    </row>
    <row r="67" spans="1:20" ht="32.25" customHeight="1" thickBot="1">
      <c r="A67" s="193" t="s">
        <v>65</v>
      </c>
      <c r="B67" s="182" t="s">
        <v>10</v>
      </c>
      <c r="C67" s="368"/>
      <c r="D67" s="370"/>
      <c r="E67" s="320"/>
      <c r="F67" s="317"/>
      <c r="P67" s="49"/>
      <c r="Q67" s="41"/>
      <c r="R67" s="334"/>
      <c r="S67" s="334"/>
      <c r="T67" s="335"/>
    </row>
    <row r="68" spans="1:20" ht="81" customHeight="1" thickBot="1">
      <c r="A68" s="7" t="s">
        <v>66</v>
      </c>
      <c r="B68" s="12"/>
      <c r="C68" s="325">
        <f>E68*E6*6</f>
        <v>11859.78</v>
      </c>
      <c r="D68" s="324">
        <f>E68*E6</f>
        <v>1976.63</v>
      </c>
      <c r="E68" s="327">
        <v>1.57</v>
      </c>
      <c r="F68" s="315"/>
      <c r="P68" s="48"/>
      <c r="Q68" s="41"/>
      <c r="R68" s="334"/>
      <c r="S68" s="334"/>
      <c r="T68" s="335"/>
    </row>
    <row r="69" spans="1:20" ht="39" thickBot="1">
      <c r="A69" s="24" t="s">
        <v>67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39" thickBot="1">
      <c r="A70" s="24" t="s">
        <v>68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39" thickBot="1">
      <c r="A71" s="24" t="s">
        <v>69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38.25" customHeight="1" thickBot="1">
      <c r="A72" s="24" t="s">
        <v>70</v>
      </c>
      <c r="B72" s="4" t="s">
        <v>10</v>
      </c>
      <c r="C72" s="325"/>
      <c r="D72" s="325"/>
      <c r="E72" s="319"/>
      <c r="F72" s="316"/>
      <c r="P72" s="49"/>
      <c r="Q72" s="42"/>
      <c r="R72" s="334"/>
      <c r="S72" s="334"/>
      <c r="T72" s="335"/>
    </row>
    <row r="73" spans="1:20" ht="24" customHeight="1" thickBot="1">
      <c r="A73" s="24" t="s">
        <v>71</v>
      </c>
      <c r="B73" s="4" t="s">
        <v>72</v>
      </c>
      <c r="C73" s="326"/>
      <c r="D73" s="326"/>
      <c r="E73" s="320"/>
      <c r="F73" s="317"/>
      <c r="P73" s="49"/>
      <c r="Q73" s="42"/>
      <c r="R73" s="334"/>
      <c r="S73" s="334"/>
      <c r="T73" s="335"/>
    </row>
    <row r="74" spans="1:20" ht="24" customHeight="1" thickBot="1">
      <c r="A74" s="7" t="s">
        <v>73</v>
      </c>
      <c r="B74" s="12"/>
      <c r="C74" s="324">
        <f>E74*E6*6</f>
        <v>4456.8599999999997</v>
      </c>
      <c r="D74" s="324">
        <f>E74*E6</f>
        <v>742.81</v>
      </c>
      <c r="E74" s="327">
        <v>0.59</v>
      </c>
      <c r="F74" s="315"/>
      <c r="P74" s="48"/>
      <c r="Q74" s="41"/>
      <c r="R74" s="334"/>
      <c r="S74" s="334"/>
      <c r="T74" s="335"/>
    </row>
    <row r="75" spans="1:20" ht="27.75" customHeight="1" thickBot="1">
      <c r="A75" s="24" t="s">
        <v>74</v>
      </c>
      <c r="B75" s="12" t="s">
        <v>75</v>
      </c>
      <c r="C75" s="325"/>
      <c r="D75" s="325"/>
      <c r="E75" s="319"/>
      <c r="F75" s="316"/>
      <c r="P75" s="49"/>
      <c r="Q75" s="41"/>
      <c r="R75" s="334"/>
      <c r="S75" s="334"/>
      <c r="T75" s="335"/>
    </row>
    <row r="76" spans="1:20" ht="25.5" customHeight="1" thickBot="1">
      <c r="A76" s="24" t="s">
        <v>76</v>
      </c>
      <c r="B76" s="12" t="s">
        <v>10</v>
      </c>
      <c r="C76" s="325"/>
      <c r="D76" s="325"/>
      <c r="E76" s="319"/>
      <c r="F76" s="316"/>
      <c r="P76" s="49"/>
      <c r="Q76" s="41"/>
      <c r="R76" s="334"/>
      <c r="S76" s="334"/>
      <c r="T76" s="335"/>
    </row>
    <row r="77" spans="1:20" ht="35.25" customHeight="1" thickBot="1">
      <c r="A77" s="346" t="s">
        <v>77</v>
      </c>
      <c r="B77" s="14"/>
      <c r="C77" s="325"/>
      <c r="D77" s="325"/>
      <c r="E77" s="319"/>
      <c r="F77" s="316"/>
      <c r="P77" s="351"/>
      <c r="Q77" s="49"/>
      <c r="R77" s="334"/>
      <c r="S77" s="334"/>
      <c r="T77" s="335"/>
    </row>
    <row r="78" spans="1:20" ht="15.75" thickBot="1">
      <c r="A78" s="347"/>
      <c r="B78" s="12" t="s">
        <v>72</v>
      </c>
      <c r="C78" s="326"/>
      <c r="D78" s="326"/>
      <c r="E78" s="320"/>
      <c r="F78" s="317"/>
      <c r="P78" s="351"/>
      <c r="Q78" s="41"/>
      <c r="R78" s="334"/>
      <c r="S78" s="334"/>
      <c r="T78" s="335"/>
    </row>
    <row r="79" spans="1:20" ht="23.25" customHeight="1" thickBot="1">
      <c r="A79" s="7" t="s">
        <v>78</v>
      </c>
      <c r="B79" s="6"/>
      <c r="C79" s="321">
        <f>E79*D6*6</f>
        <v>12086.400000000001</v>
      </c>
      <c r="D79" s="324">
        <f>E79*E6</f>
        <v>2014.4</v>
      </c>
      <c r="E79" s="327">
        <v>1.6</v>
      </c>
      <c r="F79" s="315"/>
      <c r="P79" s="48"/>
      <c r="Q79" s="57"/>
      <c r="R79" s="345"/>
      <c r="S79" s="334"/>
      <c r="T79" s="335"/>
    </row>
    <row r="80" spans="1:20" ht="24.75" customHeight="1" thickBot="1">
      <c r="A80" s="24" t="s">
        <v>79</v>
      </c>
      <c r="B80" s="4" t="s">
        <v>80</v>
      </c>
      <c r="C80" s="322"/>
      <c r="D80" s="325"/>
      <c r="E80" s="319"/>
      <c r="F80" s="316"/>
      <c r="P80" s="49"/>
      <c r="Q80" s="42"/>
      <c r="R80" s="345"/>
      <c r="S80" s="334"/>
      <c r="T80" s="335"/>
    </row>
    <row r="81" spans="1:20" ht="76.5" customHeight="1" thickBot="1">
      <c r="A81" s="24" t="s">
        <v>81</v>
      </c>
      <c r="B81" s="4" t="s">
        <v>10</v>
      </c>
      <c r="C81" s="323"/>
      <c r="D81" s="326"/>
      <c r="E81" s="320"/>
      <c r="F81" s="317"/>
      <c r="P81" s="49"/>
      <c r="Q81" s="42"/>
      <c r="R81" s="345"/>
      <c r="S81" s="334"/>
      <c r="T81" s="335"/>
    </row>
    <row r="82" spans="1:20" ht="58.5" customHeight="1" thickBot="1">
      <c r="A82" s="7" t="s">
        <v>82</v>
      </c>
      <c r="B82" s="4" t="s">
        <v>83</v>
      </c>
      <c r="C82" s="25">
        <f>E82*D6*6</f>
        <v>4607.9400000000005</v>
      </c>
      <c r="D82" s="25">
        <f>E82*E6</f>
        <v>767.99</v>
      </c>
      <c r="E82" s="103">
        <v>0.61</v>
      </c>
      <c r="F82" s="108"/>
      <c r="J82" s="96"/>
      <c r="P82" s="48"/>
      <c r="Q82" s="42"/>
      <c r="R82" s="53"/>
      <c r="S82" s="53"/>
      <c r="T82" s="54"/>
    </row>
    <row r="83" spans="1:20" s="31" customFormat="1" ht="22.5" customHeight="1" thickBot="1">
      <c r="A83" s="27" t="s">
        <v>84</v>
      </c>
      <c r="B83" s="35"/>
      <c r="C83" s="34">
        <v>0</v>
      </c>
      <c r="D83" s="34">
        <v>0</v>
      </c>
      <c r="E83" s="106">
        <v>0</v>
      </c>
      <c r="F83" s="109"/>
      <c r="P83" s="43"/>
      <c r="Q83" s="63"/>
      <c r="R83" s="61"/>
      <c r="S83" s="61"/>
      <c r="T83" s="62"/>
    </row>
    <row r="84" spans="1:20" ht="29.25" customHeight="1" thickBot="1">
      <c r="A84" s="15" t="s">
        <v>85</v>
      </c>
      <c r="B84" s="12" t="s">
        <v>46</v>
      </c>
      <c r="C84" s="26">
        <v>0</v>
      </c>
      <c r="D84" s="26">
        <v>0</v>
      </c>
      <c r="E84" s="107">
        <v>0</v>
      </c>
      <c r="F84" s="108"/>
      <c r="P84" s="64"/>
      <c r="Q84" s="41"/>
      <c r="R84" s="65"/>
      <c r="S84" s="65"/>
      <c r="T84" s="66"/>
    </row>
    <row r="85" spans="1:20" ht="85.5" customHeight="1" thickBot="1">
      <c r="A85" s="27" t="s">
        <v>119</v>
      </c>
      <c r="B85" s="94"/>
      <c r="C85" s="34">
        <v>0</v>
      </c>
      <c r="D85" s="34">
        <v>0</v>
      </c>
      <c r="E85" s="106">
        <v>0</v>
      </c>
      <c r="F85" s="108"/>
      <c r="H85" s="96"/>
      <c r="P85" s="64"/>
      <c r="Q85" s="41"/>
      <c r="R85" s="65"/>
      <c r="S85" s="65"/>
      <c r="T85" s="66"/>
    </row>
    <row r="86" spans="1:20" ht="85.5" customHeight="1" thickBot="1">
      <c r="A86" s="27" t="s">
        <v>126</v>
      </c>
      <c r="B86" s="94"/>
      <c r="C86" s="34">
        <v>9288.0499999999993</v>
      </c>
      <c r="D86" s="34"/>
      <c r="E86" s="106"/>
      <c r="F86" s="199">
        <v>9288.0499999999993</v>
      </c>
      <c r="H86" s="96"/>
      <c r="P86" s="64"/>
      <c r="Q86" s="41"/>
      <c r="R86" s="65"/>
      <c r="S86" s="65"/>
      <c r="T86" s="66"/>
    </row>
    <row r="87" spans="1:20" ht="85.5" customHeight="1" thickBot="1">
      <c r="A87" s="27" t="s">
        <v>128</v>
      </c>
      <c r="B87" s="94"/>
      <c r="C87" s="34">
        <v>301.83999999999997</v>
      </c>
      <c r="D87" s="34"/>
      <c r="E87" s="106"/>
      <c r="F87" s="199">
        <v>301.83999999999997</v>
      </c>
      <c r="H87" s="96"/>
      <c r="P87" s="64"/>
      <c r="Q87" s="41"/>
      <c r="R87" s="65"/>
      <c r="S87" s="65"/>
      <c r="T87" s="66"/>
    </row>
    <row r="88" spans="1:20" ht="26.25" customHeight="1" thickBot="1">
      <c r="A88" s="5" t="s">
        <v>86</v>
      </c>
      <c r="B88" s="16"/>
      <c r="C88" s="26">
        <f>C83+C61+C45+C9+C86+C87</f>
        <v>100388.97000000002</v>
      </c>
      <c r="D88" s="26">
        <f>D83+D61+D45+D9</f>
        <v>15133.18</v>
      </c>
      <c r="E88" s="201">
        <f>E83+E61+E45+E9</f>
        <v>12.02</v>
      </c>
      <c r="F88" s="259">
        <f>F9+F45+F61+F86+F87</f>
        <v>100388.97</v>
      </c>
      <c r="P88" s="67"/>
      <c r="Q88" s="68"/>
      <c r="R88" s="65"/>
      <c r="S88" s="65"/>
      <c r="T88" s="66"/>
    </row>
    <row r="89" spans="1:20" ht="16.5">
      <c r="A89" s="352" t="s">
        <v>132</v>
      </c>
      <c r="B89" s="353"/>
      <c r="C89" s="353"/>
      <c r="D89" s="354"/>
      <c r="E89" s="141"/>
      <c r="F89" s="162">
        <v>46908.2</v>
      </c>
    </row>
    <row r="90" spans="1:20" ht="16.5">
      <c r="A90" s="175" t="s">
        <v>133</v>
      </c>
      <c r="B90" s="176"/>
      <c r="C90" s="176"/>
      <c r="D90" s="176"/>
      <c r="E90" s="141"/>
      <c r="F90" s="285">
        <f>F88+F89-F91</f>
        <v>86957.499999999985</v>
      </c>
    </row>
    <row r="91" spans="1:20" ht="15.75">
      <c r="A91" s="139" t="s">
        <v>137</v>
      </c>
      <c r="B91" s="140"/>
      <c r="C91" s="140"/>
      <c r="D91" s="140"/>
      <c r="E91" s="142"/>
      <c r="F91" s="162">
        <v>60339.67</v>
      </c>
    </row>
    <row r="92" spans="1:20">
      <c r="H92" s="96"/>
    </row>
    <row r="95" spans="1:20">
      <c r="A95" s="136" t="s">
        <v>121</v>
      </c>
    </row>
    <row r="96" spans="1:20">
      <c r="A96" s="136"/>
    </row>
    <row r="97" spans="1:1">
      <c r="A97" s="136" t="s">
        <v>122</v>
      </c>
    </row>
  </sheetData>
  <mergeCells count="127">
    <mergeCell ref="A2:E2"/>
    <mergeCell ref="A89:D89"/>
    <mergeCell ref="S79:S81"/>
    <mergeCell ref="T79:T81"/>
    <mergeCell ref="A77:A78"/>
    <mergeCell ref="P77:P78"/>
    <mergeCell ref="C79:C81"/>
    <mergeCell ref="D79:D81"/>
    <mergeCell ref="E79:E81"/>
    <mergeCell ref="R79:R81"/>
    <mergeCell ref="C74:C78"/>
    <mergeCell ref="D74:D78"/>
    <mergeCell ref="E74:E78"/>
    <mergeCell ref="R74:R78"/>
    <mergeCell ref="S74:S78"/>
    <mergeCell ref="T74:T78"/>
    <mergeCell ref="C68:C73"/>
    <mergeCell ref="D68:D73"/>
    <mergeCell ref="E68:E73"/>
    <mergeCell ref="R68:R73"/>
    <mergeCell ref="S68:S73"/>
    <mergeCell ref="T68:T73"/>
    <mergeCell ref="C62:C67"/>
    <mergeCell ref="D62:D67"/>
    <mergeCell ref="E62:E67"/>
    <mergeCell ref="R62:R67"/>
    <mergeCell ref="S62:S67"/>
    <mergeCell ref="T62:T67"/>
    <mergeCell ref="C57:C59"/>
    <mergeCell ref="D57:D59"/>
    <mergeCell ref="E57:E59"/>
    <mergeCell ref="R57:R59"/>
    <mergeCell ref="S57:S59"/>
    <mergeCell ref="T57:T59"/>
    <mergeCell ref="F57:F59"/>
    <mergeCell ref="F62:F67"/>
    <mergeCell ref="C52:C56"/>
    <mergeCell ref="D52:D56"/>
    <mergeCell ref="E52:E56"/>
    <mergeCell ref="R52:R56"/>
    <mergeCell ref="S52:S56"/>
    <mergeCell ref="T52:T56"/>
    <mergeCell ref="C49:C51"/>
    <mergeCell ref="D49:D51"/>
    <mergeCell ref="E49:E51"/>
    <mergeCell ref="R49:R51"/>
    <mergeCell ref="S49:S51"/>
    <mergeCell ref="T49:T51"/>
    <mergeCell ref="F49:F51"/>
    <mergeCell ref="F52:F56"/>
    <mergeCell ref="C46:C48"/>
    <mergeCell ref="D46:D48"/>
    <mergeCell ref="E46:E48"/>
    <mergeCell ref="R46:R48"/>
    <mergeCell ref="S46:S48"/>
    <mergeCell ref="T46:T48"/>
    <mergeCell ref="C43:C44"/>
    <mergeCell ref="D43:D44"/>
    <mergeCell ref="E43:E44"/>
    <mergeCell ref="R43:R44"/>
    <mergeCell ref="S43:S44"/>
    <mergeCell ref="T43:T44"/>
    <mergeCell ref="F46:F48"/>
    <mergeCell ref="C41:C42"/>
    <mergeCell ref="D41:D42"/>
    <mergeCell ref="E41:E42"/>
    <mergeCell ref="R41:R42"/>
    <mergeCell ref="S41:S42"/>
    <mergeCell ref="T41:T42"/>
    <mergeCell ref="C37:C39"/>
    <mergeCell ref="D37:D39"/>
    <mergeCell ref="E37:E39"/>
    <mergeCell ref="R37:R39"/>
    <mergeCell ref="S37:S39"/>
    <mergeCell ref="T37:T39"/>
    <mergeCell ref="E18:E20"/>
    <mergeCell ref="R18:R20"/>
    <mergeCell ref="S18:S20"/>
    <mergeCell ref="T18:T20"/>
    <mergeCell ref="C31:C36"/>
    <mergeCell ref="D31:D36"/>
    <mergeCell ref="E31:E36"/>
    <mergeCell ref="R31:R36"/>
    <mergeCell ref="S31:S36"/>
    <mergeCell ref="T31:T36"/>
    <mergeCell ref="C27:C30"/>
    <mergeCell ref="D27:D30"/>
    <mergeCell ref="E27:E30"/>
    <mergeCell ref="R27:R30"/>
    <mergeCell ref="S27:S30"/>
    <mergeCell ref="T27:T30"/>
    <mergeCell ref="A65:A66"/>
    <mergeCell ref="B65:B66"/>
    <mergeCell ref="C15:C17"/>
    <mergeCell ref="D15:D17"/>
    <mergeCell ref="E15:E17"/>
    <mergeCell ref="R15:R17"/>
    <mergeCell ref="S15:S17"/>
    <mergeCell ref="T15:T17"/>
    <mergeCell ref="A3:E3"/>
    <mergeCell ref="P3:T3"/>
    <mergeCell ref="C10:C14"/>
    <mergeCell ref="D10:D14"/>
    <mergeCell ref="E10:E14"/>
    <mergeCell ref="R10:R14"/>
    <mergeCell ref="S10:S14"/>
    <mergeCell ref="T10:T14"/>
    <mergeCell ref="C21:C26"/>
    <mergeCell ref="D21:D26"/>
    <mergeCell ref="E21:E26"/>
    <mergeCell ref="R21:R26"/>
    <mergeCell ref="S21:S26"/>
    <mergeCell ref="T21:T26"/>
    <mergeCell ref="C18:C20"/>
    <mergeCell ref="D18:D20"/>
    <mergeCell ref="F68:F73"/>
    <mergeCell ref="F74:F78"/>
    <mergeCell ref="F79:F81"/>
    <mergeCell ref="F18:F20"/>
    <mergeCell ref="F21:F26"/>
    <mergeCell ref="F10:F14"/>
    <mergeCell ref="F15:F17"/>
    <mergeCell ref="F27:F30"/>
    <mergeCell ref="F31:F36"/>
    <mergeCell ref="F37:F39"/>
    <mergeCell ref="F41:F42"/>
    <mergeCell ref="F43:F44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96"/>
  <sheetViews>
    <sheetView topLeftCell="A84" workbookViewId="0">
      <selection sqref="A1:F96"/>
    </sheetView>
  </sheetViews>
  <sheetFormatPr defaultRowHeight="15"/>
  <cols>
    <col min="1" max="1" width="78.42578125" style="1" customWidth="1"/>
    <col min="2" max="2" width="17.42578125" style="69" customWidth="1"/>
    <col min="3" max="3" width="10.5703125" style="1" customWidth="1"/>
    <col min="4" max="5" width="10.7109375" style="1" customWidth="1"/>
    <col min="6" max="6" width="12.5703125" style="1" customWidth="1"/>
    <col min="7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>
      <c r="A2" s="330" t="s">
        <v>101</v>
      </c>
      <c r="B2" s="330"/>
      <c r="C2" s="330"/>
      <c r="D2" s="330"/>
      <c r="E2" s="330"/>
    </row>
    <row r="3" spans="1:21" ht="43.5" customHeight="1">
      <c r="A3" s="330" t="s">
        <v>99</v>
      </c>
      <c r="B3" s="330"/>
      <c r="C3" s="330"/>
      <c r="D3" s="330"/>
      <c r="E3" s="330"/>
      <c r="P3" s="330"/>
      <c r="Q3" s="330"/>
      <c r="R3" s="330"/>
      <c r="S3" s="330"/>
      <c r="T3" s="330"/>
    </row>
    <row r="4" spans="1:21" ht="15.75" thickBot="1">
      <c r="P4" s="38"/>
      <c r="Q4" s="38"/>
      <c r="R4" s="38"/>
      <c r="S4" s="38"/>
      <c r="T4" s="38"/>
      <c r="U4" s="38"/>
    </row>
    <row r="5" spans="1:21" ht="36.75" thickBot="1">
      <c r="D5" s="21" t="s">
        <v>87</v>
      </c>
      <c r="E5" s="22" t="s">
        <v>88</v>
      </c>
      <c r="P5" s="38"/>
      <c r="Q5" s="38"/>
      <c r="R5" s="38"/>
      <c r="S5" s="39"/>
      <c r="T5" s="39"/>
      <c r="U5" s="38"/>
    </row>
    <row r="6" spans="1:21" ht="15.75" thickBot="1">
      <c r="D6" s="23">
        <v>3875</v>
      </c>
      <c r="E6" s="23">
        <v>3875</v>
      </c>
      <c r="P6" s="38"/>
      <c r="Q6" s="38"/>
      <c r="R6" s="38"/>
      <c r="S6" s="40"/>
      <c r="T6" s="40"/>
      <c r="U6" s="38"/>
    </row>
    <row r="7" spans="1:21" ht="77.25" thickBot="1">
      <c r="A7" s="19" t="s">
        <v>0</v>
      </c>
      <c r="B7" s="2" t="s">
        <v>1</v>
      </c>
      <c r="C7" s="17" t="s">
        <v>131</v>
      </c>
      <c r="D7" s="18" t="s">
        <v>2</v>
      </c>
      <c r="E7" s="17" t="s">
        <v>2</v>
      </c>
      <c r="F7" s="129" t="s">
        <v>120</v>
      </c>
      <c r="P7" s="41"/>
      <c r="Q7" s="42"/>
      <c r="R7" s="42"/>
      <c r="S7" s="42"/>
      <c r="T7" s="42"/>
      <c r="U7" s="38"/>
    </row>
    <row r="8" spans="1:21" ht="15.75" thickBot="1">
      <c r="A8" s="3">
        <v>1</v>
      </c>
      <c r="B8" s="4">
        <v>2</v>
      </c>
      <c r="C8" s="4">
        <v>3</v>
      </c>
      <c r="D8" s="4">
        <v>4</v>
      </c>
      <c r="E8" s="101">
        <v>5</v>
      </c>
      <c r="F8" s="190">
        <v>6</v>
      </c>
      <c r="P8" s="41"/>
      <c r="Q8" s="42"/>
      <c r="R8" s="42"/>
      <c r="S8" s="42"/>
      <c r="T8" s="42"/>
      <c r="U8" s="38"/>
    </row>
    <row r="9" spans="1:21" s="31" customFormat="1" ht="84" customHeight="1" thickBot="1">
      <c r="A9" s="27" t="s">
        <v>3</v>
      </c>
      <c r="B9" s="28"/>
      <c r="C9" s="29">
        <f>E9*E6*6</f>
        <v>46732.499999999993</v>
      </c>
      <c r="D9" s="29">
        <f>E9*E6</f>
        <v>7788.7499999999991</v>
      </c>
      <c r="E9" s="102">
        <f>E10+E15+E18+E21+E27+E31+E37+E40+E41+E43</f>
        <v>2.0099999999999998</v>
      </c>
      <c r="F9" s="213">
        <f>C9</f>
        <v>46732.499999999993</v>
      </c>
      <c r="G9" s="97"/>
      <c r="P9" s="43"/>
      <c r="Q9" s="44"/>
      <c r="R9" s="45"/>
      <c r="S9" s="45"/>
      <c r="T9" s="46"/>
      <c r="U9" s="47"/>
    </row>
    <row r="10" spans="1:21" ht="33.75" customHeight="1" thickBot="1">
      <c r="A10" s="7" t="s">
        <v>4</v>
      </c>
      <c r="B10" s="4"/>
      <c r="C10" s="336">
        <f>E10*E6*6</f>
        <v>1395</v>
      </c>
      <c r="D10" s="339">
        <v>10</v>
      </c>
      <c r="E10" s="342">
        <v>0.06</v>
      </c>
      <c r="F10" s="315"/>
      <c r="P10" s="48"/>
      <c r="Q10" s="42"/>
      <c r="R10" s="331"/>
      <c r="S10" s="332"/>
      <c r="T10" s="333"/>
    </row>
    <row r="11" spans="1:21" ht="33.75" customHeight="1" thickBot="1">
      <c r="A11" s="24" t="s">
        <v>5</v>
      </c>
      <c r="B11" s="4"/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39" customHeight="1" thickBot="1">
      <c r="A12" s="24" t="s">
        <v>6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48.75" customHeight="1" thickBot="1">
      <c r="A13" s="24" t="s">
        <v>8</v>
      </c>
      <c r="B13" s="4" t="s">
        <v>7</v>
      </c>
      <c r="C13" s="337"/>
      <c r="D13" s="340"/>
      <c r="E13" s="343"/>
      <c r="F13" s="316"/>
      <c r="P13" s="49"/>
      <c r="Q13" s="42"/>
      <c r="R13" s="331"/>
      <c r="S13" s="332"/>
      <c r="T13" s="333"/>
    </row>
    <row r="14" spans="1:21" ht="47.25" customHeight="1" thickBot="1">
      <c r="A14" s="24" t="s">
        <v>9</v>
      </c>
      <c r="B14" s="4" t="s">
        <v>10</v>
      </c>
      <c r="C14" s="338"/>
      <c r="D14" s="341"/>
      <c r="E14" s="344"/>
      <c r="F14" s="317"/>
      <c r="P14" s="49"/>
      <c r="Q14" s="42"/>
      <c r="R14" s="331"/>
      <c r="S14" s="332"/>
      <c r="T14" s="333"/>
    </row>
    <row r="15" spans="1:21" ht="33" customHeight="1" thickBot="1">
      <c r="A15" s="7" t="s">
        <v>11</v>
      </c>
      <c r="B15" s="4"/>
      <c r="C15" s="324">
        <f>E15*E6*6</f>
        <v>1860</v>
      </c>
      <c r="D15" s="324">
        <f>E15*E6</f>
        <v>310</v>
      </c>
      <c r="E15" s="327">
        <v>0.08</v>
      </c>
      <c r="F15" s="315"/>
      <c r="P15" s="48"/>
      <c r="Q15" s="42"/>
      <c r="R15" s="334"/>
      <c r="S15" s="334"/>
      <c r="T15" s="335"/>
    </row>
    <row r="16" spans="1:21" ht="126" customHeight="1" thickBot="1">
      <c r="A16" s="24" t="s">
        <v>12</v>
      </c>
      <c r="B16" s="4" t="s">
        <v>7</v>
      </c>
      <c r="C16" s="325"/>
      <c r="D16" s="325"/>
      <c r="E16" s="319"/>
      <c r="F16" s="316"/>
      <c r="P16" s="49"/>
      <c r="Q16" s="42"/>
      <c r="R16" s="334"/>
      <c r="S16" s="334"/>
      <c r="T16" s="335"/>
    </row>
    <row r="17" spans="1:20" ht="58.5" customHeight="1" thickBot="1">
      <c r="A17" s="24" t="s">
        <v>13</v>
      </c>
      <c r="B17" s="4" t="s">
        <v>10</v>
      </c>
      <c r="C17" s="326"/>
      <c r="D17" s="326"/>
      <c r="E17" s="320"/>
      <c r="F17" s="317"/>
      <c r="P17" s="49"/>
      <c r="Q17" s="42"/>
      <c r="R17" s="334"/>
      <c r="S17" s="334"/>
      <c r="T17" s="335"/>
    </row>
    <row r="18" spans="1:20" ht="47.25" customHeight="1" thickBot="1">
      <c r="A18" s="7" t="s">
        <v>14</v>
      </c>
      <c r="B18" s="4"/>
      <c r="C18" s="321">
        <f>E18*E6*6</f>
        <v>465</v>
      </c>
      <c r="D18" s="324">
        <f>E18*E6</f>
        <v>77.5</v>
      </c>
      <c r="E18" s="327">
        <v>0.02</v>
      </c>
      <c r="F18" s="315"/>
      <c r="P18" s="48"/>
      <c r="Q18" s="42"/>
      <c r="R18" s="345"/>
      <c r="S18" s="334"/>
      <c r="T18" s="335"/>
    </row>
    <row r="19" spans="1:20" ht="105.75" customHeight="1" thickBot="1">
      <c r="A19" s="24" t="s">
        <v>15</v>
      </c>
      <c r="B19" s="9" t="s">
        <v>7</v>
      </c>
      <c r="C19" s="322"/>
      <c r="D19" s="325"/>
      <c r="E19" s="319"/>
      <c r="F19" s="316"/>
      <c r="P19" s="49"/>
      <c r="Q19" s="50"/>
      <c r="R19" s="345"/>
      <c r="S19" s="334"/>
      <c r="T19" s="335"/>
    </row>
    <row r="20" spans="1:20" ht="52.5" customHeight="1" thickBot="1">
      <c r="A20" s="24" t="s">
        <v>16</v>
      </c>
      <c r="B20" s="9" t="s">
        <v>10</v>
      </c>
      <c r="C20" s="323"/>
      <c r="D20" s="326"/>
      <c r="E20" s="320"/>
      <c r="F20" s="317"/>
      <c r="P20" s="49"/>
      <c r="Q20" s="50"/>
      <c r="R20" s="345"/>
      <c r="S20" s="334"/>
      <c r="T20" s="335"/>
    </row>
    <row r="21" spans="1:20" ht="42" customHeight="1" thickBot="1">
      <c r="A21" s="7" t="s">
        <v>17</v>
      </c>
      <c r="B21" s="4"/>
      <c r="C21" s="324">
        <f>E21*E6*6</f>
        <v>32782.5</v>
      </c>
      <c r="D21" s="324">
        <f>E21*E6</f>
        <v>5463.75</v>
      </c>
      <c r="E21" s="327">
        <v>1.41</v>
      </c>
      <c r="F21" s="315"/>
      <c r="P21" s="48"/>
      <c r="Q21" s="42"/>
      <c r="R21" s="334"/>
      <c r="S21" s="334"/>
      <c r="T21" s="335"/>
    </row>
    <row r="22" spans="1:20" ht="30" customHeight="1" thickBot="1">
      <c r="A22" s="10" t="s">
        <v>18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75" customHeight="1" thickBot="1">
      <c r="A23" s="37" t="s">
        <v>19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36.75" customHeight="1" thickBot="1">
      <c r="A24" s="10" t="s">
        <v>20</v>
      </c>
      <c r="B24" s="9" t="s">
        <v>7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42" customHeight="1" thickBot="1">
      <c r="A25" s="10" t="s">
        <v>21</v>
      </c>
      <c r="B25" s="9" t="s">
        <v>10</v>
      </c>
      <c r="C25" s="325"/>
      <c r="D25" s="325"/>
      <c r="E25" s="319"/>
      <c r="F25" s="316"/>
      <c r="P25" s="51"/>
      <c r="Q25" s="50"/>
      <c r="R25" s="334"/>
      <c r="S25" s="334"/>
      <c r="T25" s="335"/>
    </row>
    <row r="26" spans="1:20" ht="63" customHeight="1" thickBot="1">
      <c r="A26" s="10" t="s">
        <v>22</v>
      </c>
      <c r="B26" s="9" t="s">
        <v>10</v>
      </c>
      <c r="C26" s="326"/>
      <c r="D26" s="326"/>
      <c r="E26" s="320"/>
      <c r="F26" s="317"/>
      <c r="P26" s="51"/>
      <c r="Q26" s="50"/>
      <c r="R26" s="334"/>
      <c r="S26" s="334"/>
      <c r="T26" s="335"/>
    </row>
    <row r="27" spans="1:20" ht="39.75" customHeight="1" thickBot="1">
      <c r="A27" s="7" t="s">
        <v>23</v>
      </c>
      <c r="B27" s="4"/>
      <c r="C27" s="324">
        <f>E27*E6*6</f>
        <v>1860</v>
      </c>
      <c r="D27" s="324">
        <f>E27*E6</f>
        <v>310</v>
      </c>
      <c r="E27" s="327">
        <v>0.08</v>
      </c>
      <c r="F27" s="315"/>
      <c r="P27" s="48"/>
      <c r="Q27" s="42"/>
      <c r="R27" s="334"/>
      <c r="S27" s="334"/>
      <c r="T27" s="335"/>
    </row>
    <row r="28" spans="1:20" ht="55.5" customHeight="1" thickBot="1">
      <c r="A28" s="10" t="s">
        <v>24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60" customHeight="1" thickBot="1">
      <c r="A29" s="10" t="s">
        <v>25</v>
      </c>
      <c r="B29" s="9" t="s">
        <v>7</v>
      </c>
      <c r="C29" s="325"/>
      <c r="D29" s="325"/>
      <c r="E29" s="319"/>
      <c r="F29" s="316"/>
      <c r="P29" s="51"/>
      <c r="Q29" s="50"/>
      <c r="R29" s="334"/>
      <c r="S29" s="334"/>
      <c r="T29" s="335"/>
    </row>
    <row r="30" spans="1:20" ht="52.5" customHeight="1" thickBot="1">
      <c r="A30" s="10" t="s">
        <v>16</v>
      </c>
      <c r="B30" s="9" t="s">
        <v>10</v>
      </c>
      <c r="C30" s="326"/>
      <c r="D30" s="326"/>
      <c r="E30" s="320"/>
      <c r="F30" s="317"/>
      <c r="P30" s="51"/>
      <c r="Q30" s="50"/>
      <c r="R30" s="334"/>
      <c r="S30" s="334"/>
      <c r="T30" s="335"/>
    </row>
    <row r="31" spans="1:20" ht="46.5" customHeight="1" thickBot="1">
      <c r="A31" s="7" t="s">
        <v>26</v>
      </c>
      <c r="B31" s="4"/>
      <c r="C31" s="321">
        <f>E31*E6*6</f>
        <v>6975</v>
      </c>
      <c r="D31" s="324">
        <f>E31*E6</f>
        <v>1162.5</v>
      </c>
      <c r="E31" s="327">
        <v>0.3</v>
      </c>
      <c r="F31" s="315"/>
      <c r="P31" s="48"/>
      <c r="Q31" s="42"/>
      <c r="R31" s="345"/>
      <c r="S31" s="334"/>
      <c r="T31" s="335"/>
    </row>
    <row r="32" spans="1:20" ht="46.5" customHeight="1" thickBot="1">
      <c r="A32" s="24" t="s">
        <v>27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51" customHeight="1" thickBot="1">
      <c r="A33" s="24" t="s">
        <v>28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50.25" customHeight="1" thickBot="1">
      <c r="A34" s="24" t="s">
        <v>29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55.5" customHeight="1" thickBot="1">
      <c r="A35" s="24" t="s">
        <v>30</v>
      </c>
      <c r="B35" s="9" t="s">
        <v>7</v>
      </c>
      <c r="C35" s="322"/>
      <c r="D35" s="325"/>
      <c r="E35" s="319"/>
      <c r="F35" s="316"/>
      <c r="P35" s="49"/>
      <c r="Q35" s="52"/>
      <c r="R35" s="345"/>
      <c r="S35" s="334"/>
      <c r="T35" s="335"/>
    </row>
    <row r="36" spans="1:20" ht="50.25" customHeight="1" thickBot="1">
      <c r="A36" s="24" t="s">
        <v>16</v>
      </c>
      <c r="B36" s="4" t="s">
        <v>10</v>
      </c>
      <c r="C36" s="323"/>
      <c r="D36" s="326"/>
      <c r="E36" s="320"/>
      <c r="F36" s="317"/>
      <c r="P36" s="49"/>
      <c r="Q36" s="52"/>
      <c r="R36" s="345"/>
      <c r="S36" s="334"/>
      <c r="T36" s="335"/>
    </row>
    <row r="37" spans="1:20" ht="47.25" customHeight="1" thickBot="1">
      <c r="A37" s="7" t="s">
        <v>32</v>
      </c>
      <c r="B37" s="4"/>
      <c r="C37" s="321">
        <f>E37*E6*6</f>
        <v>465</v>
      </c>
      <c r="D37" s="324">
        <f>E37*E6</f>
        <v>77.5</v>
      </c>
      <c r="E37" s="327">
        <v>0.02</v>
      </c>
      <c r="F37" s="315"/>
      <c r="P37" s="48"/>
      <c r="Q37" s="42"/>
      <c r="R37" s="345"/>
      <c r="S37" s="334"/>
      <c r="T37" s="335"/>
    </row>
    <row r="38" spans="1:20" ht="75.75" customHeight="1" thickBot="1">
      <c r="A38" s="24" t="s">
        <v>33</v>
      </c>
      <c r="B38" s="9" t="s">
        <v>34</v>
      </c>
      <c r="C38" s="322"/>
      <c r="D38" s="325"/>
      <c r="E38" s="319"/>
      <c r="F38" s="316"/>
      <c r="P38" s="49"/>
      <c r="Q38" s="52"/>
      <c r="R38" s="345"/>
      <c r="S38" s="334"/>
      <c r="T38" s="335"/>
    </row>
    <row r="39" spans="1:20" ht="49.5" customHeight="1" thickBot="1">
      <c r="A39" s="24" t="s">
        <v>16</v>
      </c>
      <c r="B39" s="4" t="s">
        <v>10</v>
      </c>
      <c r="C39" s="323"/>
      <c r="D39" s="326"/>
      <c r="E39" s="320"/>
      <c r="F39" s="317"/>
      <c r="P39" s="49"/>
      <c r="Q39" s="52"/>
      <c r="R39" s="345"/>
      <c r="S39" s="334"/>
      <c r="T39" s="335"/>
    </row>
    <row r="40" spans="1:20" ht="72.75" customHeight="1" thickBot="1">
      <c r="A40" s="7" t="s">
        <v>35</v>
      </c>
      <c r="B40" s="4" t="s">
        <v>34</v>
      </c>
      <c r="C40" s="25">
        <f>E40*E6*6</f>
        <v>232.5</v>
      </c>
      <c r="D40" s="25">
        <f>E40*E6</f>
        <v>38.75</v>
      </c>
      <c r="E40" s="103">
        <v>0.01</v>
      </c>
      <c r="F40" s="108"/>
      <c r="P40" s="48"/>
      <c r="Q40" s="42"/>
      <c r="R40" s="53"/>
      <c r="S40" s="53"/>
      <c r="T40" s="54"/>
    </row>
    <row r="41" spans="1:20" ht="50.25" customHeight="1" thickBot="1">
      <c r="A41" s="7" t="s">
        <v>36</v>
      </c>
      <c r="B41" s="4"/>
      <c r="C41" s="328">
        <f>E41*E6*6</f>
        <v>465</v>
      </c>
      <c r="D41" s="329">
        <f>E41*E6</f>
        <v>77.5</v>
      </c>
      <c r="E41" s="318">
        <v>0.02</v>
      </c>
      <c r="F41" s="315"/>
      <c r="P41" s="48"/>
      <c r="Q41" s="42"/>
      <c r="R41" s="345"/>
      <c r="S41" s="334"/>
      <c r="T41" s="335"/>
    </row>
    <row r="42" spans="1:20" ht="70.5" customHeight="1" thickBot="1">
      <c r="A42" s="24" t="s">
        <v>37</v>
      </c>
      <c r="B42" s="4" t="s">
        <v>34</v>
      </c>
      <c r="C42" s="323"/>
      <c r="D42" s="326"/>
      <c r="E42" s="320"/>
      <c r="F42" s="317"/>
      <c r="P42" s="49"/>
      <c r="Q42" s="42"/>
      <c r="R42" s="345"/>
      <c r="S42" s="334"/>
      <c r="T42" s="335"/>
    </row>
    <row r="43" spans="1:20" ht="61.5" customHeight="1" thickBot="1">
      <c r="A43" s="7" t="s">
        <v>38</v>
      </c>
      <c r="B43" s="12"/>
      <c r="C43" s="321">
        <f>E43*E6*6</f>
        <v>232.5</v>
      </c>
      <c r="D43" s="324">
        <f>E43*E6</f>
        <v>38.75</v>
      </c>
      <c r="E43" s="327">
        <v>0.01</v>
      </c>
      <c r="F43" s="315"/>
      <c r="P43" s="48"/>
      <c r="Q43" s="41"/>
      <c r="R43" s="345"/>
      <c r="S43" s="334"/>
      <c r="T43" s="335"/>
    </row>
    <row r="44" spans="1:20" ht="89.25" customHeight="1" thickBot="1">
      <c r="A44" s="24" t="s">
        <v>39</v>
      </c>
      <c r="B44" s="12" t="s">
        <v>7</v>
      </c>
      <c r="C44" s="323"/>
      <c r="D44" s="326"/>
      <c r="E44" s="320"/>
      <c r="F44" s="317"/>
      <c r="P44" s="49"/>
      <c r="Q44" s="41"/>
      <c r="R44" s="345"/>
      <c r="S44" s="334"/>
      <c r="T44" s="335"/>
    </row>
    <row r="45" spans="1:20" s="31" customFormat="1" ht="49.5" customHeight="1" thickBot="1">
      <c r="A45" s="32" t="s">
        <v>40</v>
      </c>
      <c r="B45" s="28"/>
      <c r="C45" s="29">
        <f>C46+C49+C52+C57</f>
        <v>60682.5</v>
      </c>
      <c r="D45" s="36">
        <f>E45*E6</f>
        <v>10113.75</v>
      </c>
      <c r="E45" s="102">
        <f>E46+E49+E52+E57</f>
        <v>2.61</v>
      </c>
      <c r="F45" s="213">
        <f>C45</f>
        <v>60682.5</v>
      </c>
      <c r="G45" s="97"/>
      <c r="P45" s="55"/>
      <c r="Q45" s="44"/>
      <c r="R45" s="45"/>
      <c r="S45" s="56"/>
      <c r="T45" s="46"/>
    </row>
    <row r="46" spans="1:20" ht="34.5" customHeight="1" thickBot="1">
      <c r="A46" s="7" t="s">
        <v>41</v>
      </c>
      <c r="B46" s="6"/>
      <c r="C46" s="328">
        <f>E46*E6*6</f>
        <v>6277.5</v>
      </c>
      <c r="D46" s="358">
        <f>E46*E6</f>
        <v>1046.25</v>
      </c>
      <c r="E46" s="318">
        <v>0.27</v>
      </c>
      <c r="F46" s="315"/>
      <c r="P46" s="48"/>
      <c r="Q46" s="57"/>
      <c r="R46" s="345"/>
      <c r="S46" s="335"/>
      <c r="T46" s="335"/>
    </row>
    <row r="47" spans="1:20" ht="31.5" customHeight="1" thickBot="1">
      <c r="A47" s="24" t="s">
        <v>42</v>
      </c>
      <c r="B47" s="4" t="s">
        <v>7</v>
      </c>
      <c r="C47" s="322"/>
      <c r="D47" s="359"/>
      <c r="E47" s="319"/>
      <c r="F47" s="316"/>
      <c r="P47" s="49"/>
      <c r="Q47" s="58"/>
      <c r="R47" s="345"/>
      <c r="S47" s="335"/>
      <c r="T47" s="335"/>
    </row>
    <row r="48" spans="1:20" ht="66" customHeight="1" thickBot="1">
      <c r="A48" s="24" t="s">
        <v>43</v>
      </c>
      <c r="B48" s="4" t="s">
        <v>10</v>
      </c>
      <c r="C48" s="323"/>
      <c r="D48" s="360"/>
      <c r="E48" s="320"/>
      <c r="F48" s="317"/>
      <c r="P48" s="49"/>
      <c r="Q48" s="58"/>
      <c r="R48" s="345"/>
      <c r="S48" s="335"/>
      <c r="T48" s="335"/>
    </row>
    <row r="49" spans="1:20" ht="26.25" thickBot="1">
      <c r="A49" s="7" t="s">
        <v>44</v>
      </c>
      <c r="B49" s="6"/>
      <c r="C49" s="321">
        <f>E49*E6*6</f>
        <v>27900</v>
      </c>
      <c r="D49" s="324">
        <f>E49*E6</f>
        <v>4650</v>
      </c>
      <c r="E49" s="327">
        <v>1.2</v>
      </c>
      <c r="F49" s="315"/>
      <c r="P49" s="48"/>
      <c r="Q49" s="57"/>
      <c r="R49" s="345"/>
      <c r="S49" s="334"/>
      <c r="T49" s="335"/>
    </row>
    <row r="50" spans="1:20" ht="76.5" customHeight="1" thickBot="1">
      <c r="A50" s="24" t="s">
        <v>45</v>
      </c>
      <c r="B50" s="12" t="s">
        <v>46</v>
      </c>
      <c r="C50" s="322"/>
      <c r="D50" s="325"/>
      <c r="E50" s="319"/>
      <c r="F50" s="316"/>
      <c r="P50" s="49"/>
      <c r="Q50" s="41"/>
      <c r="R50" s="345"/>
      <c r="S50" s="334"/>
      <c r="T50" s="335"/>
    </row>
    <row r="51" spans="1:20" ht="63" customHeight="1" thickBot="1">
      <c r="A51" s="24" t="s">
        <v>47</v>
      </c>
      <c r="B51" s="4" t="s">
        <v>48</v>
      </c>
      <c r="C51" s="323"/>
      <c r="D51" s="326"/>
      <c r="E51" s="320"/>
      <c r="F51" s="317"/>
      <c r="P51" s="49"/>
      <c r="Q51" s="42"/>
      <c r="R51" s="345"/>
      <c r="S51" s="334"/>
      <c r="T51" s="335"/>
    </row>
    <row r="52" spans="1:20" ht="26.25" thickBot="1">
      <c r="A52" s="7" t="s">
        <v>49</v>
      </c>
      <c r="B52" s="6"/>
      <c r="C52" s="324">
        <f>E52*E6*6</f>
        <v>20692.5</v>
      </c>
      <c r="D52" s="324">
        <f>E52*E6</f>
        <v>3448.75</v>
      </c>
      <c r="E52" s="327">
        <v>0.89</v>
      </c>
      <c r="F52" s="315"/>
      <c r="P52" s="48"/>
      <c r="Q52" s="57"/>
      <c r="R52" s="334"/>
      <c r="S52" s="334"/>
      <c r="T52" s="335"/>
    </row>
    <row r="53" spans="1:20" ht="26.25" thickBot="1">
      <c r="A53" s="24" t="s">
        <v>50</v>
      </c>
      <c r="B53" s="12" t="s">
        <v>34</v>
      </c>
      <c r="C53" s="325"/>
      <c r="D53" s="325"/>
      <c r="E53" s="319"/>
      <c r="F53" s="316"/>
      <c r="P53" s="49"/>
      <c r="Q53" s="59"/>
      <c r="R53" s="334"/>
      <c r="S53" s="334"/>
      <c r="T53" s="335"/>
    </row>
    <row r="54" spans="1:20" ht="25.5" customHeight="1" thickBot="1">
      <c r="A54" s="13" t="s">
        <v>51</v>
      </c>
      <c r="B54" s="12" t="s">
        <v>34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28.5" customHeight="1" thickBot="1">
      <c r="A55" s="13" t="s">
        <v>52</v>
      </c>
      <c r="B55" s="12" t="s">
        <v>10</v>
      </c>
      <c r="C55" s="325"/>
      <c r="D55" s="325"/>
      <c r="E55" s="319"/>
      <c r="F55" s="316"/>
      <c r="P55" s="60"/>
      <c r="Q55" s="59"/>
      <c r="R55" s="334"/>
      <c r="S55" s="334"/>
      <c r="T55" s="335"/>
    </row>
    <row r="56" spans="1:20" ht="35.25" customHeight="1" thickBot="1">
      <c r="A56" s="24" t="s">
        <v>53</v>
      </c>
      <c r="B56" s="4" t="s">
        <v>34</v>
      </c>
      <c r="C56" s="326"/>
      <c r="D56" s="326"/>
      <c r="E56" s="320"/>
      <c r="F56" s="317"/>
      <c r="P56" s="49"/>
      <c r="Q56" s="58"/>
      <c r="R56" s="334"/>
      <c r="S56" s="334"/>
      <c r="T56" s="335"/>
    </row>
    <row r="57" spans="1:20" ht="53.25" customHeight="1" thickBot="1">
      <c r="A57" s="7" t="s">
        <v>54</v>
      </c>
      <c r="B57" s="6"/>
      <c r="C57" s="324">
        <f>E57*E6*6</f>
        <v>5812.5</v>
      </c>
      <c r="D57" s="324">
        <f>E57*E6</f>
        <v>968.75</v>
      </c>
      <c r="E57" s="327">
        <v>0.25</v>
      </c>
      <c r="F57" s="315"/>
      <c r="P57" s="48"/>
      <c r="Q57" s="57"/>
      <c r="R57" s="334"/>
      <c r="S57" s="334"/>
      <c r="T57" s="335"/>
    </row>
    <row r="58" spans="1:20" ht="62.25" customHeight="1" thickBot="1">
      <c r="A58" s="24" t="s">
        <v>55</v>
      </c>
      <c r="B58" s="4" t="s">
        <v>31</v>
      </c>
      <c r="C58" s="325"/>
      <c r="D58" s="325"/>
      <c r="E58" s="319"/>
      <c r="F58" s="316"/>
      <c r="I58" s="198"/>
      <c r="P58" s="49"/>
      <c r="Q58" s="42"/>
      <c r="R58" s="334"/>
      <c r="S58" s="334"/>
      <c r="T58" s="335"/>
    </row>
    <row r="59" spans="1:20" ht="26.25" thickBot="1">
      <c r="A59" s="24" t="s">
        <v>56</v>
      </c>
      <c r="B59" s="4" t="s">
        <v>7</v>
      </c>
      <c r="C59" s="326"/>
      <c r="D59" s="326"/>
      <c r="E59" s="320"/>
      <c r="F59" s="317"/>
      <c r="P59" s="49"/>
      <c r="Q59" s="42"/>
      <c r="R59" s="334"/>
      <c r="S59" s="334"/>
      <c r="T59" s="335"/>
    </row>
    <row r="60" spans="1:20" s="31" customFormat="1" ht="36" customHeight="1" thickBot="1">
      <c r="A60" s="32" t="s">
        <v>60</v>
      </c>
      <c r="B60" s="28"/>
      <c r="C60" s="34">
        <f>C61+C67+C73+C78+C81</f>
        <v>142987.5</v>
      </c>
      <c r="D60" s="34">
        <f>E60*E6</f>
        <v>23831.25</v>
      </c>
      <c r="E60" s="106">
        <f>E61+E67+E73+E78+E81</f>
        <v>6.15</v>
      </c>
      <c r="F60" s="188">
        <f>C60</f>
        <v>142987.5</v>
      </c>
      <c r="P60" s="55"/>
      <c r="Q60" s="44"/>
      <c r="R60" s="61"/>
      <c r="S60" s="61"/>
      <c r="T60" s="62"/>
    </row>
    <row r="61" spans="1:20" ht="25.5">
      <c r="A61" s="153" t="s">
        <v>61</v>
      </c>
      <c r="B61" s="154"/>
      <c r="C61" s="329">
        <f>E61*E6*6</f>
        <v>41385</v>
      </c>
      <c r="D61" s="329">
        <f>E61*E6</f>
        <v>6897.5</v>
      </c>
      <c r="E61" s="318">
        <v>1.78</v>
      </c>
      <c r="F61" s="315"/>
      <c r="P61" s="48"/>
      <c r="Q61" s="41"/>
      <c r="R61" s="334"/>
      <c r="S61" s="334"/>
      <c r="T61" s="335"/>
    </row>
    <row r="62" spans="1:20" ht="63.75">
      <c r="A62" s="181" t="s">
        <v>62</v>
      </c>
      <c r="B62" s="147" t="s">
        <v>63</v>
      </c>
      <c r="C62" s="369"/>
      <c r="D62" s="325"/>
      <c r="E62" s="319"/>
      <c r="F62" s="316"/>
      <c r="P62" s="49"/>
      <c r="Q62" s="42"/>
      <c r="R62" s="334"/>
      <c r="S62" s="334"/>
      <c r="T62" s="335"/>
    </row>
    <row r="63" spans="1:20">
      <c r="A63" s="196" t="s">
        <v>123</v>
      </c>
      <c r="B63" s="147" t="s">
        <v>124</v>
      </c>
      <c r="C63" s="369"/>
      <c r="D63" s="325"/>
      <c r="E63" s="319"/>
      <c r="F63" s="316"/>
      <c r="P63" s="180"/>
      <c r="Q63" s="42"/>
      <c r="R63" s="334"/>
      <c r="S63" s="334"/>
      <c r="T63" s="335"/>
    </row>
    <row r="64" spans="1:20" ht="62.25" customHeight="1">
      <c r="A64" s="364" t="s">
        <v>92</v>
      </c>
      <c r="B64" s="366" t="s">
        <v>7</v>
      </c>
      <c r="C64" s="369"/>
      <c r="D64" s="325"/>
      <c r="E64" s="319"/>
      <c r="F64" s="316"/>
      <c r="P64" s="49"/>
      <c r="Q64" s="41"/>
      <c r="R64" s="334"/>
      <c r="S64" s="334"/>
      <c r="T64" s="335"/>
    </row>
    <row r="65" spans="1:20" ht="15" hidden="1" customHeight="1">
      <c r="A65" s="365"/>
      <c r="B65" s="367"/>
      <c r="C65" s="369"/>
      <c r="D65" s="325"/>
      <c r="E65" s="319"/>
      <c r="F65" s="316"/>
      <c r="P65" s="49"/>
      <c r="Q65" s="41"/>
      <c r="R65" s="334"/>
      <c r="S65" s="334"/>
      <c r="T65" s="335"/>
    </row>
    <row r="66" spans="1:20" ht="26.25" thickBot="1">
      <c r="A66" s="84" t="s">
        <v>65</v>
      </c>
      <c r="B66" s="86" t="s">
        <v>10</v>
      </c>
      <c r="C66" s="370"/>
      <c r="D66" s="326"/>
      <c r="E66" s="320"/>
      <c r="F66" s="317"/>
      <c r="P66" s="49"/>
      <c r="Q66" s="41"/>
      <c r="R66" s="334"/>
      <c r="S66" s="334"/>
      <c r="T66" s="335"/>
    </row>
    <row r="67" spans="1:20" ht="77.25" customHeight="1" thickBot="1">
      <c r="A67" s="7" t="s">
        <v>66</v>
      </c>
      <c r="B67" s="12"/>
      <c r="C67" s="324">
        <f>E67*E6*6</f>
        <v>36502.5</v>
      </c>
      <c r="D67" s="324">
        <f>E67*E6</f>
        <v>6083.75</v>
      </c>
      <c r="E67" s="327">
        <v>1.57</v>
      </c>
      <c r="F67" s="315"/>
      <c r="P67" s="48"/>
      <c r="Q67" s="41"/>
      <c r="R67" s="334"/>
      <c r="S67" s="334"/>
      <c r="T67" s="335"/>
    </row>
    <row r="68" spans="1:20" ht="26.25" thickBot="1">
      <c r="A68" s="24" t="s">
        <v>67</v>
      </c>
      <c r="B68" s="4" t="s">
        <v>10</v>
      </c>
      <c r="C68" s="325"/>
      <c r="D68" s="325"/>
      <c r="E68" s="319"/>
      <c r="F68" s="316"/>
      <c r="P68" s="49"/>
      <c r="Q68" s="42"/>
      <c r="R68" s="334"/>
      <c r="S68" s="334"/>
      <c r="T68" s="335"/>
    </row>
    <row r="69" spans="1:20" ht="26.25" thickBot="1">
      <c r="A69" s="24" t="s">
        <v>68</v>
      </c>
      <c r="B69" s="4" t="s">
        <v>10</v>
      </c>
      <c r="C69" s="325"/>
      <c r="D69" s="325"/>
      <c r="E69" s="319"/>
      <c r="F69" s="316"/>
      <c r="P69" s="49"/>
      <c r="Q69" s="42"/>
      <c r="R69" s="334"/>
      <c r="S69" s="334"/>
      <c r="T69" s="335"/>
    </row>
    <row r="70" spans="1:20" ht="26.25" thickBot="1">
      <c r="A70" s="24" t="s">
        <v>69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38.25" customHeight="1" thickBot="1">
      <c r="A71" s="24" t="s">
        <v>70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24.75" customHeight="1" thickBot="1">
      <c r="A72" s="24" t="s">
        <v>71</v>
      </c>
      <c r="B72" s="4" t="s">
        <v>72</v>
      </c>
      <c r="C72" s="326"/>
      <c r="D72" s="326"/>
      <c r="E72" s="320"/>
      <c r="F72" s="317"/>
      <c r="P72" s="49"/>
      <c r="Q72" s="42"/>
      <c r="R72" s="334"/>
      <c r="S72" s="334"/>
      <c r="T72" s="335"/>
    </row>
    <row r="73" spans="1:20" ht="34.5" customHeight="1" thickBot="1">
      <c r="A73" s="7" t="s">
        <v>73</v>
      </c>
      <c r="B73" s="12"/>
      <c r="C73" s="324">
        <f>E73*E6*6</f>
        <v>13717.5</v>
      </c>
      <c r="D73" s="324">
        <f>E73*E6</f>
        <v>2286.25</v>
      </c>
      <c r="E73" s="327">
        <v>0.59</v>
      </c>
      <c r="F73" s="315"/>
      <c r="P73" s="48"/>
      <c r="Q73" s="41"/>
      <c r="R73" s="334"/>
      <c r="S73" s="334"/>
      <c r="T73" s="335"/>
    </row>
    <row r="74" spans="1:20" ht="21.75" customHeight="1" thickBot="1">
      <c r="A74" s="24" t="s">
        <v>74</v>
      </c>
      <c r="B74" s="12" t="s">
        <v>75</v>
      </c>
      <c r="C74" s="325"/>
      <c r="D74" s="325"/>
      <c r="E74" s="319"/>
      <c r="F74" s="316"/>
      <c r="P74" s="49"/>
      <c r="Q74" s="41"/>
      <c r="R74" s="334"/>
      <c r="S74" s="334"/>
      <c r="T74" s="335"/>
    </row>
    <row r="75" spans="1:20" ht="26.25" customHeight="1" thickBot="1">
      <c r="A75" s="24" t="s">
        <v>76</v>
      </c>
      <c r="B75" s="12" t="s">
        <v>10</v>
      </c>
      <c r="C75" s="325"/>
      <c r="D75" s="325"/>
      <c r="E75" s="319"/>
      <c r="F75" s="316"/>
      <c r="P75" s="49"/>
      <c r="Q75" s="41"/>
      <c r="R75" s="334"/>
      <c r="S75" s="334"/>
      <c r="T75" s="335"/>
    </row>
    <row r="76" spans="1:20" ht="35.25" customHeight="1" thickBot="1">
      <c r="A76" s="346" t="s">
        <v>77</v>
      </c>
      <c r="B76" s="14"/>
      <c r="C76" s="325"/>
      <c r="D76" s="325"/>
      <c r="E76" s="319"/>
      <c r="F76" s="316"/>
      <c r="P76" s="351"/>
      <c r="Q76" s="49"/>
      <c r="R76" s="334"/>
      <c r="S76" s="334"/>
      <c r="T76" s="335"/>
    </row>
    <row r="77" spans="1:20" ht="15.75" thickBot="1">
      <c r="A77" s="347"/>
      <c r="B77" s="12" t="s">
        <v>72</v>
      </c>
      <c r="C77" s="326"/>
      <c r="D77" s="326"/>
      <c r="E77" s="320"/>
      <c r="F77" s="317"/>
      <c r="P77" s="351"/>
      <c r="Q77" s="41"/>
      <c r="R77" s="334"/>
      <c r="S77" s="334"/>
      <c r="T77" s="335"/>
    </row>
    <row r="78" spans="1:20" ht="15.75" thickBot="1">
      <c r="A78" s="7" t="s">
        <v>78</v>
      </c>
      <c r="B78" s="6"/>
      <c r="C78" s="321">
        <f>E78*D6*6</f>
        <v>37200</v>
      </c>
      <c r="D78" s="324">
        <f>E78*E6</f>
        <v>6200</v>
      </c>
      <c r="E78" s="327">
        <v>1.6</v>
      </c>
      <c r="F78" s="315"/>
      <c r="P78" s="48"/>
      <c r="Q78" s="57"/>
      <c r="R78" s="345"/>
      <c r="S78" s="334"/>
      <c r="T78" s="335"/>
    </row>
    <row r="79" spans="1:20" ht="15.75" thickBot="1">
      <c r="A79" s="24" t="s">
        <v>79</v>
      </c>
      <c r="B79" s="4" t="s">
        <v>80</v>
      </c>
      <c r="C79" s="322"/>
      <c r="D79" s="325"/>
      <c r="E79" s="319"/>
      <c r="F79" s="316"/>
      <c r="P79" s="49"/>
      <c r="Q79" s="42"/>
      <c r="R79" s="345"/>
      <c r="S79" s="334"/>
      <c r="T79" s="335"/>
    </row>
    <row r="80" spans="1:20" ht="88.5" customHeight="1" thickBot="1">
      <c r="A80" s="24" t="s">
        <v>81</v>
      </c>
      <c r="B80" s="4" t="s">
        <v>10</v>
      </c>
      <c r="C80" s="323"/>
      <c r="D80" s="326"/>
      <c r="E80" s="320"/>
      <c r="F80" s="317"/>
      <c r="P80" s="49"/>
      <c r="Q80" s="42"/>
      <c r="R80" s="345"/>
      <c r="S80" s="334"/>
      <c r="T80" s="335"/>
    </row>
    <row r="81" spans="1:20" ht="60" customHeight="1" thickBot="1">
      <c r="A81" s="7" t="s">
        <v>82</v>
      </c>
      <c r="B81" s="4" t="s">
        <v>83</v>
      </c>
      <c r="C81" s="25">
        <f>E81*D6*6</f>
        <v>14182.5</v>
      </c>
      <c r="D81" s="25">
        <f>E81*E6</f>
        <v>2363.75</v>
      </c>
      <c r="E81" s="103">
        <v>0.61</v>
      </c>
      <c r="F81" s="108"/>
      <c r="P81" s="48"/>
      <c r="Q81" s="42"/>
      <c r="R81" s="53"/>
      <c r="S81" s="53"/>
      <c r="T81" s="54"/>
    </row>
    <row r="82" spans="1:20" s="31" customFormat="1" ht="24.75" customHeight="1" thickBot="1">
      <c r="A82" s="27" t="s">
        <v>84</v>
      </c>
      <c r="B82" s="35"/>
      <c r="C82" s="34">
        <f>D82*6</f>
        <v>0</v>
      </c>
      <c r="D82" s="34">
        <f>E82*E6</f>
        <v>0</v>
      </c>
      <c r="E82" s="106">
        <v>0</v>
      </c>
      <c r="F82" s="109"/>
      <c r="P82" s="43"/>
      <c r="Q82" s="63"/>
      <c r="R82" s="61"/>
      <c r="S82" s="61"/>
      <c r="T82" s="62"/>
    </row>
    <row r="83" spans="1:20" ht="31.5" customHeight="1" thickBot="1">
      <c r="A83" s="15" t="s">
        <v>85</v>
      </c>
      <c r="B83" s="12" t="s">
        <v>46</v>
      </c>
      <c r="C83" s="26">
        <f>D83*6</f>
        <v>0</v>
      </c>
      <c r="D83" s="26">
        <f>E83*E6</f>
        <v>0</v>
      </c>
      <c r="E83" s="107">
        <v>0</v>
      </c>
      <c r="F83" s="108"/>
      <c r="P83" s="64"/>
      <c r="Q83" s="41"/>
      <c r="R83" s="65"/>
      <c r="S83" s="65"/>
      <c r="T83" s="66"/>
    </row>
    <row r="84" spans="1:20" ht="80.25" customHeight="1" thickBot="1">
      <c r="A84" s="27" t="s">
        <v>119</v>
      </c>
      <c r="B84" s="94"/>
      <c r="C84" s="34">
        <v>0</v>
      </c>
      <c r="D84" s="273">
        <v>0</v>
      </c>
      <c r="E84" s="62">
        <v>0</v>
      </c>
      <c r="F84" s="202"/>
      <c r="P84" s="64"/>
      <c r="Q84" s="41"/>
      <c r="R84" s="65"/>
      <c r="S84" s="65"/>
      <c r="T84" s="66"/>
    </row>
    <row r="85" spans="1:20" ht="80.25" customHeight="1" thickBot="1">
      <c r="A85" s="27" t="s">
        <v>126</v>
      </c>
      <c r="B85" s="94"/>
      <c r="C85" s="228">
        <v>9081.74</v>
      </c>
      <c r="D85" s="92"/>
      <c r="E85" s="93"/>
      <c r="F85" s="260">
        <v>9081.74</v>
      </c>
      <c r="P85" s="64"/>
      <c r="Q85" s="41"/>
      <c r="R85" s="65"/>
      <c r="S85" s="65"/>
      <c r="T85" s="66"/>
    </row>
    <row r="86" spans="1:20" ht="80.25" customHeight="1" thickBot="1">
      <c r="A86" s="27" t="s">
        <v>128</v>
      </c>
      <c r="B86" s="94"/>
      <c r="C86" s="228">
        <v>931.09</v>
      </c>
      <c r="D86" s="92"/>
      <c r="E86" s="93"/>
      <c r="F86" s="260">
        <v>931.09</v>
      </c>
      <c r="P86" s="64"/>
      <c r="Q86" s="41"/>
      <c r="R86" s="65"/>
      <c r="S86" s="65"/>
      <c r="T86" s="66"/>
    </row>
    <row r="87" spans="1:20" ht="80.25" customHeight="1" thickBot="1">
      <c r="A87" s="27" t="s">
        <v>135</v>
      </c>
      <c r="B87" s="94"/>
      <c r="C87" s="228">
        <v>47.64</v>
      </c>
      <c r="D87" s="92"/>
      <c r="E87" s="93"/>
      <c r="F87" s="260">
        <v>47.64</v>
      </c>
      <c r="P87" s="64"/>
      <c r="Q87" s="41"/>
      <c r="R87" s="65"/>
      <c r="S87" s="65"/>
      <c r="T87" s="66"/>
    </row>
    <row r="88" spans="1:20" ht="28.5" customHeight="1" thickBot="1">
      <c r="A88" s="5" t="s">
        <v>86</v>
      </c>
      <c r="B88" s="16"/>
      <c r="C88" s="26">
        <f>C82+C60+C45+C9+C85+C86+C87</f>
        <v>260462.97</v>
      </c>
      <c r="D88" s="201">
        <f>D82+D60+D45+D9</f>
        <v>41733.75</v>
      </c>
      <c r="E88" s="265">
        <f>E82+E60+E45+E9</f>
        <v>10.77</v>
      </c>
      <c r="F88" s="204">
        <f>F9+F45+F60+F85+F86+F87</f>
        <v>260462.97</v>
      </c>
      <c r="I88" s="96"/>
      <c r="K88" s="96"/>
      <c r="P88" s="67"/>
      <c r="Q88" s="68"/>
      <c r="R88" s="65"/>
      <c r="S88" s="65"/>
      <c r="T88" s="66"/>
    </row>
    <row r="89" spans="1:20" ht="16.5">
      <c r="A89" s="352" t="s">
        <v>132</v>
      </c>
      <c r="B89" s="353"/>
      <c r="C89" s="353"/>
      <c r="D89" s="354"/>
      <c r="E89" s="203"/>
      <c r="F89" s="250">
        <v>89076.52</v>
      </c>
    </row>
    <row r="90" spans="1:20" ht="16.5">
      <c r="A90" s="183" t="s">
        <v>133</v>
      </c>
      <c r="B90" s="184"/>
      <c r="C90" s="184"/>
      <c r="D90" s="184"/>
      <c r="E90" s="141"/>
      <c r="F90" s="285">
        <f>F88+F89-F91</f>
        <v>257886.36</v>
      </c>
    </row>
    <row r="91" spans="1:20" ht="15.75">
      <c r="A91" s="139" t="s">
        <v>137</v>
      </c>
      <c r="B91" s="140"/>
      <c r="C91" s="140"/>
      <c r="D91" s="140"/>
      <c r="E91" s="142"/>
      <c r="F91" s="162">
        <v>91653.13</v>
      </c>
    </row>
    <row r="94" spans="1:20">
      <c r="A94" s="136" t="s">
        <v>121</v>
      </c>
    </row>
    <row r="95" spans="1:20">
      <c r="A95" s="136"/>
    </row>
    <row r="96" spans="1:20">
      <c r="A96" s="136" t="s">
        <v>122</v>
      </c>
    </row>
  </sheetData>
  <mergeCells count="127">
    <mergeCell ref="D61:D66"/>
    <mergeCell ref="E61:E66"/>
    <mergeCell ref="R61:R66"/>
    <mergeCell ref="S61:S66"/>
    <mergeCell ref="T61:T66"/>
    <mergeCell ref="F61:F66"/>
    <mergeCell ref="S78:S80"/>
    <mergeCell ref="T78:T80"/>
    <mergeCell ref="A76:A77"/>
    <mergeCell ref="P76:P77"/>
    <mergeCell ref="C78:C80"/>
    <mergeCell ref="D78:D80"/>
    <mergeCell ref="E78:E80"/>
    <mergeCell ref="R78:R80"/>
    <mergeCell ref="C73:C77"/>
    <mergeCell ref="D73:D77"/>
    <mergeCell ref="E73:E77"/>
    <mergeCell ref="R73:R77"/>
    <mergeCell ref="S73:S77"/>
    <mergeCell ref="T73:T77"/>
    <mergeCell ref="F73:F77"/>
    <mergeCell ref="F78:F80"/>
    <mergeCell ref="F67:F72"/>
    <mergeCell ref="C67:C72"/>
    <mergeCell ref="T52:T56"/>
    <mergeCell ref="C49:C51"/>
    <mergeCell ref="D49:D51"/>
    <mergeCell ref="E49:E51"/>
    <mergeCell ref="R49:R51"/>
    <mergeCell ref="S49:S51"/>
    <mergeCell ref="T49:T51"/>
    <mergeCell ref="C57:C59"/>
    <mergeCell ref="D57:D59"/>
    <mergeCell ref="E57:E59"/>
    <mergeCell ref="R57:R59"/>
    <mergeCell ref="S57:S59"/>
    <mergeCell ref="T57:T59"/>
    <mergeCell ref="F49:F51"/>
    <mergeCell ref="F52:F56"/>
    <mergeCell ref="F57:F59"/>
    <mergeCell ref="D67:D72"/>
    <mergeCell ref="E67:E72"/>
    <mergeCell ref="R67:R72"/>
    <mergeCell ref="S67:S72"/>
    <mergeCell ref="T67:T72"/>
    <mergeCell ref="C61:C66"/>
    <mergeCell ref="T41:T42"/>
    <mergeCell ref="C37:C39"/>
    <mergeCell ref="D37:D39"/>
    <mergeCell ref="E37:E39"/>
    <mergeCell ref="R37:R39"/>
    <mergeCell ref="S37:S39"/>
    <mergeCell ref="T37:T39"/>
    <mergeCell ref="C46:C48"/>
    <mergeCell ref="D46:D48"/>
    <mergeCell ref="E46:E48"/>
    <mergeCell ref="R46:R48"/>
    <mergeCell ref="S46:S48"/>
    <mergeCell ref="T46:T48"/>
    <mergeCell ref="C43:C44"/>
    <mergeCell ref="D43:D44"/>
    <mergeCell ref="E43:E44"/>
    <mergeCell ref="R43:R44"/>
    <mergeCell ref="S43:S44"/>
    <mergeCell ref="T43:T44"/>
    <mergeCell ref="F37:F39"/>
    <mergeCell ref="F41:F42"/>
    <mergeCell ref="F43:F44"/>
    <mergeCell ref="F46:F48"/>
    <mergeCell ref="T21:T26"/>
    <mergeCell ref="C18:C20"/>
    <mergeCell ref="D18:D20"/>
    <mergeCell ref="E18:E20"/>
    <mergeCell ref="R18:R20"/>
    <mergeCell ref="S18:S20"/>
    <mergeCell ref="T18:T20"/>
    <mergeCell ref="C31:C36"/>
    <mergeCell ref="D31:D36"/>
    <mergeCell ref="E31:E36"/>
    <mergeCell ref="R31:R36"/>
    <mergeCell ref="S31:S36"/>
    <mergeCell ref="T31:T36"/>
    <mergeCell ref="C27:C30"/>
    <mergeCell ref="D27:D30"/>
    <mergeCell ref="E27:E30"/>
    <mergeCell ref="R27:R30"/>
    <mergeCell ref="S27:S30"/>
    <mergeCell ref="T27:T30"/>
    <mergeCell ref="F27:F30"/>
    <mergeCell ref="F31:F36"/>
    <mergeCell ref="F21:F26"/>
    <mergeCell ref="F18:F20"/>
    <mergeCell ref="T15:T17"/>
    <mergeCell ref="A3:E3"/>
    <mergeCell ref="P3:T3"/>
    <mergeCell ref="C10:C14"/>
    <mergeCell ref="D10:D14"/>
    <mergeCell ref="E10:E14"/>
    <mergeCell ref="R10:R14"/>
    <mergeCell ref="S10:S14"/>
    <mergeCell ref="T10:T14"/>
    <mergeCell ref="F10:F14"/>
    <mergeCell ref="F15:F17"/>
    <mergeCell ref="A2:E2"/>
    <mergeCell ref="A89:D89"/>
    <mergeCell ref="A64:A65"/>
    <mergeCell ref="B64:B65"/>
    <mergeCell ref="C15:C17"/>
    <mergeCell ref="D15:D17"/>
    <mergeCell ref="E15:E17"/>
    <mergeCell ref="R15:R17"/>
    <mergeCell ref="S15:S17"/>
    <mergeCell ref="C21:C26"/>
    <mergeCell ref="D21:D26"/>
    <mergeCell ref="E21:E26"/>
    <mergeCell ref="R21:R26"/>
    <mergeCell ref="S21:S26"/>
    <mergeCell ref="C41:C42"/>
    <mergeCell ref="D41:D42"/>
    <mergeCell ref="E41:E42"/>
    <mergeCell ref="R41:R42"/>
    <mergeCell ref="S41:S42"/>
    <mergeCell ref="C52:C56"/>
    <mergeCell ref="D52:D56"/>
    <mergeCell ref="E52:E56"/>
    <mergeCell ref="R52:R56"/>
    <mergeCell ref="S52:S56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7"/>
  <sheetViews>
    <sheetView topLeftCell="A85" workbookViewId="0">
      <selection sqref="A1:F97"/>
    </sheetView>
  </sheetViews>
  <sheetFormatPr defaultRowHeight="15"/>
  <cols>
    <col min="1" max="1" width="78.5703125" style="1" customWidth="1"/>
    <col min="2" max="2" width="16.85546875" style="69" customWidth="1"/>
    <col min="3" max="3" width="10.5703125" style="1" customWidth="1"/>
    <col min="4" max="5" width="10.7109375" style="1" customWidth="1"/>
    <col min="6" max="6" width="11.42578125" style="1" customWidth="1"/>
    <col min="7" max="7" width="9.5703125" style="1" bestFit="1" customWidth="1"/>
    <col min="8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>
      <c r="A2" s="330" t="s">
        <v>101</v>
      </c>
      <c r="B2" s="330"/>
      <c r="C2" s="330"/>
      <c r="D2" s="330"/>
      <c r="E2" s="330"/>
    </row>
    <row r="3" spans="1:21" ht="43.5" customHeight="1">
      <c r="A3" s="330" t="s">
        <v>100</v>
      </c>
      <c r="B3" s="330"/>
      <c r="C3" s="330"/>
      <c r="D3" s="330"/>
      <c r="E3" s="330"/>
      <c r="P3" s="330"/>
      <c r="Q3" s="330"/>
      <c r="R3" s="330"/>
      <c r="S3" s="330"/>
      <c r="T3" s="330"/>
    </row>
    <row r="4" spans="1:21" ht="15.75" thickBot="1">
      <c r="P4" s="38"/>
      <c r="Q4" s="38"/>
      <c r="R4" s="38"/>
      <c r="S4" s="38"/>
      <c r="T4" s="38"/>
      <c r="U4" s="38"/>
    </row>
    <row r="5" spans="1:21" ht="36.75" thickBot="1">
      <c r="D5" s="21" t="s">
        <v>87</v>
      </c>
      <c r="E5" s="22" t="s">
        <v>88</v>
      </c>
      <c r="P5" s="38"/>
      <c r="Q5" s="38"/>
      <c r="R5" s="38"/>
      <c r="S5" s="39"/>
      <c r="T5" s="39"/>
      <c r="U5" s="38"/>
    </row>
    <row r="6" spans="1:21" ht="15.75" thickBot="1">
      <c r="D6" s="23">
        <v>3655.4</v>
      </c>
      <c r="E6" s="23">
        <v>3655.4</v>
      </c>
      <c r="P6" s="38"/>
      <c r="Q6" s="38"/>
      <c r="R6" s="38"/>
      <c r="S6" s="40"/>
      <c r="T6" s="40"/>
      <c r="U6" s="38"/>
    </row>
    <row r="7" spans="1:21" ht="77.25" thickBot="1">
      <c r="A7" s="19" t="s">
        <v>0</v>
      </c>
      <c r="B7" s="2" t="s">
        <v>1</v>
      </c>
      <c r="C7" s="17" t="s">
        <v>131</v>
      </c>
      <c r="D7" s="18" t="s">
        <v>2</v>
      </c>
      <c r="E7" s="17" t="s">
        <v>2</v>
      </c>
      <c r="F7" s="129" t="s">
        <v>120</v>
      </c>
      <c r="P7" s="41"/>
      <c r="Q7" s="42"/>
      <c r="R7" s="42"/>
      <c r="S7" s="42"/>
      <c r="T7" s="42"/>
      <c r="U7" s="38"/>
    </row>
    <row r="8" spans="1:21" ht="15.75" thickBot="1">
      <c r="A8" s="3">
        <v>1</v>
      </c>
      <c r="B8" s="4">
        <v>2</v>
      </c>
      <c r="C8" s="4">
        <v>3</v>
      </c>
      <c r="D8" s="4">
        <v>4</v>
      </c>
      <c r="E8" s="101">
        <v>5</v>
      </c>
      <c r="F8" s="190">
        <v>6</v>
      </c>
      <c r="P8" s="41"/>
      <c r="Q8" s="42"/>
      <c r="R8" s="42"/>
      <c r="S8" s="42"/>
      <c r="T8" s="42"/>
      <c r="U8" s="38"/>
    </row>
    <row r="9" spans="1:21" s="31" customFormat="1" ht="96" customHeight="1" thickBot="1">
      <c r="A9" s="27" t="s">
        <v>3</v>
      </c>
      <c r="B9" s="28"/>
      <c r="C9" s="29">
        <f>C10+C15+C18+C21+C27+C31+C37+C40+C41+C43</f>
        <v>44084.123999999996</v>
      </c>
      <c r="D9" s="29">
        <f>E9*E6</f>
        <v>7347.3539999999994</v>
      </c>
      <c r="E9" s="102">
        <f>E10+E15+E18+E21+E27+E31+E37+E40+E41+E43</f>
        <v>2.0099999999999998</v>
      </c>
      <c r="F9" s="213">
        <f>C9</f>
        <v>44084.123999999996</v>
      </c>
      <c r="H9" s="97"/>
      <c r="P9" s="43"/>
      <c r="Q9" s="44"/>
      <c r="R9" s="45"/>
      <c r="S9" s="45"/>
      <c r="T9" s="46"/>
      <c r="U9" s="47"/>
    </row>
    <row r="10" spans="1:21" ht="36" customHeight="1" thickBot="1">
      <c r="A10" s="7" t="s">
        <v>4</v>
      </c>
      <c r="B10" s="4"/>
      <c r="C10" s="336">
        <f>E10*E6*6</f>
        <v>1315.944</v>
      </c>
      <c r="D10" s="339">
        <f>E10*E6</f>
        <v>219.32399999999998</v>
      </c>
      <c r="E10" s="342">
        <v>0.06</v>
      </c>
      <c r="F10" s="315"/>
      <c r="P10" s="48"/>
      <c r="Q10" s="42"/>
      <c r="R10" s="331"/>
      <c r="S10" s="332"/>
      <c r="T10" s="333"/>
    </row>
    <row r="11" spans="1:21" ht="35.25" customHeight="1" thickBot="1">
      <c r="A11" s="24" t="s">
        <v>5</v>
      </c>
      <c r="B11" s="4"/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34.5" customHeight="1" thickBot="1">
      <c r="A12" s="24" t="s">
        <v>6</v>
      </c>
      <c r="B12" s="4" t="s">
        <v>7</v>
      </c>
      <c r="C12" s="337"/>
      <c r="D12" s="340"/>
      <c r="E12" s="343"/>
      <c r="F12" s="316"/>
      <c r="P12" s="49"/>
      <c r="Q12" s="42"/>
      <c r="R12" s="331"/>
      <c r="S12" s="332"/>
      <c r="T12" s="333"/>
    </row>
    <row r="13" spans="1:21" ht="50.25" customHeight="1" thickBot="1">
      <c r="A13" s="24" t="s">
        <v>8</v>
      </c>
      <c r="B13" s="4" t="s">
        <v>7</v>
      </c>
      <c r="C13" s="337"/>
      <c r="D13" s="340"/>
      <c r="E13" s="343"/>
      <c r="F13" s="316"/>
      <c r="P13" s="49"/>
      <c r="Q13" s="42"/>
      <c r="R13" s="331"/>
      <c r="S13" s="332"/>
      <c r="T13" s="333"/>
    </row>
    <row r="14" spans="1:21" ht="49.5" customHeight="1" thickBot="1">
      <c r="A14" s="24" t="s">
        <v>9</v>
      </c>
      <c r="B14" s="4" t="s">
        <v>10</v>
      </c>
      <c r="C14" s="338"/>
      <c r="D14" s="341"/>
      <c r="E14" s="344"/>
      <c r="F14" s="317"/>
      <c r="P14" s="49"/>
      <c r="Q14" s="42"/>
      <c r="R14" s="331"/>
      <c r="S14" s="332"/>
      <c r="T14" s="333"/>
    </row>
    <row r="15" spans="1:21" ht="36.75" customHeight="1" thickBot="1">
      <c r="A15" s="7" t="s">
        <v>11</v>
      </c>
      <c r="B15" s="4"/>
      <c r="C15" s="324">
        <f>E15*E6*6</f>
        <v>1754.5920000000001</v>
      </c>
      <c r="D15" s="324">
        <f>E15*E6</f>
        <v>292.43200000000002</v>
      </c>
      <c r="E15" s="327">
        <v>0.08</v>
      </c>
      <c r="F15" s="315"/>
      <c r="P15" s="48"/>
      <c r="Q15" s="42"/>
      <c r="R15" s="334"/>
      <c r="S15" s="334"/>
      <c r="T15" s="335"/>
    </row>
    <row r="16" spans="1:21" ht="130.5" customHeight="1" thickBot="1">
      <c r="A16" s="24" t="s">
        <v>12</v>
      </c>
      <c r="B16" s="4" t="s">
        <v>7</v>
      </c>
      <c r="C16" s="325"/>
      <c r="D16" s="325"/>
      <c r="E16" s="319"/>
      <c r="F16" s="316"/>
      <c r="P16" s="49"/>
      <c r="Q16" s="42"/>
      <c r="R16" s="334"/>
      <c r="S16" s="334"/>
      <c r="T16" s="335"/>
    </row>
    <row r="17" spans="1:20" ht="63" customHeight="1" thickBot="1">
      <c r="A17" s="24" t="s">
        <v>13</v>
      </c>
      <c r="B17" s="4" t="s">
        <v>10</v>
      </c>
      <c r="C17" s="326"/>
      <c r="D17" s="326"/>
      <c r="E17" s="320"/>
      <c r="F17" s="317"/>
      <c r="P17" s="49"/>
      <c r="Q17" s="42"/>
      <c r="R17" s="334"/>
      <c r="S17" s="334"/>
      <c r="T17" s="335"/>
    </row>
    <row r="18" spans="1:20" ht="45.75" customHeight="1" thickBot="1">
      <c r="A18" s="7" t="s">
        <v>14</v>
      </c>
      <c r="B18" s="4"/>
      <c r="C18" s="321">
        <f>E18*E6*6</f>
        <v>438.64800000000002</v>
      </c>
      <c r="D18" s="324">
        <f>E18*E6</f>
        <v>73.108000000000004</v>
      </c>
      <c r="E18" s="327">
        <v>0.02</v>
      </c>
      <c r="F18" s="108"/>
      <c r="P18" s="48"/>
      <c r="Q18" s="42"/>
      <c r="R18" s="345"/>
      <c r="S18" s="334"/>
      <c r="T18" s="335"/>
    </row>
    <row r="19" spans="1:20" ht="113.25" customHeight="1" thickBot="1">
      <c r="A19" s="24" t="s">
        <v>15</v>
      </c>
      <c r="B19" s="9" t="s">
        <v>7</v>
      </c>
      <c r="C19" s="322"/>
      <c r="D19" s="325"/>
      <c r="E19" s="319"/>
      <c r="F19" s="315"/>
      <c r="P19" s="49"/>
      <c r="Q19" s="50"/>
      <c r="R19" s="345"/>
      <c r="S19" s="334"/>
      <c r="T19" s="335"/>
    </row>
    <row r="20" spans="1:20" ht="48.75" customHeight="1" thickBot="1">
      <c r="A20" s="24" t="s">
        <v>16</v>
      </c>
      <c r="B20" s="9" t="s">
        <v>10</v>
      </c>
      <c r="C20" s="323"/>
      <c r="D20" s="326"/>
      <c r="E20" s="320"/>
      <c r="F20" s="317"/>
      <c r="P20" s="49"/>
      <c r="Q20" s="50"/>
      <c r="R20" s="345"/>
      <c r="S20" s="334"/>
      <c r="T20" s="335"/>
    </row>
    <row r="21" spans="1:20" ht="42" customHeight="1" thickBot="1">
      <c r="A21" s="7" t="s">
        <v>17</v>
      </c>
      <c r="B21" s="4"/>
      <c r="C21" s="324">
        <f>E21*E6*6</f>
        <v>30924.683999999997</v>
      </c>
      <c r="D21" s="324">
        <f>E21*E6</f>
        <v>5154.1139999999996</v>
      </c>
      <c r="E21" s="327">
        <v>1.41</v>
      </c>
      <c r="F21" s="108"/>
      <c r="P21" s="48"/>
      <c r="Q21" s="42"/>
      <c r="R21" s="334"/>
      <c r="S21" s="334"/>
      <c r="T21" s="335"/>
    </row>
    <row r="22" spans="1:20" ht="30" customHeight="1" thickBot="1">
      <c r="A22" s="10" t="s">
        <v>18</v>
      </c>
      <c r="B22" s="9" t="s">
        <v>7</v>
      </c>
      <c r="C22" s="325"/>
      <c r="D22" s="325"/>
      <c r="E22" s="319"/>
      <c r="F22" s="315"/>
      <c r="P22" s="51"/>
      <c r="Q22" s="50"/>
      <c r="R22" s="334"/>
      <c r="S22" s="334"/>
      <c r="T22" s="335"/>
    </row>
    <row r="23" spans="1:20" ht="75" customHeight="1" thickBot="1">
      <c r="A23" s="37" t="s">
        <v>19</v>
      </c>
      <c r="B23" s="9" t="s">
        <v>7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33" customHeight="1" thickBot="1">
      <c r="A24" s="10" t="s">
        <v>20</v>
      </c>
      <c r="B24" s="9" t="s">
        <v>7</v>
      </c>
      <c r="C24" s="325"/>
      <c r="D24" s="325"/>
      <c r="E24" s="319"/>
      <c r="F24" s="316"/>
      <c r="P24" s="51"/>
      <c r="Q24" s="50"/>
      <c r="R24" s="334"/>
      <c r="S24" s="334"/>
      <c r="T24" s="335"/>
    </row>
    <row r="25" spans="1:20" ht="34.5" customHeight="1" thickBot="1">
      <c r="A25" s="10" t="s">
        <v>21</v>
      </c>
      <c r="B25" s="9" t="s">
        <v>10</v>
      </c>
      <c r="C25" s="325"/>
      <c r="D25" s="325"/>
      <c r="E25" s="319"/>
      <c r="F25" s="316"/>
      <c r="P25" s="51"/>
      <c r="Q25" s="50"/>
      <c r="R25" s="334"/>
      <c r="S25" s="334"/>
      <c r="T25" s="335"/>
    </row>
    <row r="26" spans="1:20" ht="66.75" customHeight="1" thickBot="1">
      <c r="A26" s="10" t="s">
        <v>22</v>
      </c>
      <c r="B26" s="9" t="s">
        <v>10</v>
      </c>
      <c r="C26" s="326"/>
      <c r="D26" s="326"/>
      <c r="E26" s="320"/>
      <c r="F26" s="317"/>
      <c r="P26" s="51"/>
      <c r="Q26" s="50"/>
      <c r="R26" s="334"/>
      <c r="S26" s="334"/>
      <c r="T26" s="335"/>
    </row>
    <row r="27" spans="1:20" ht="38.25" customHeight="1" thickBot="1">
      <c r="A27" s="7" t="s">
        <v>23</v>
      </c>
      <c r="B27" s="4"/>
      <c r="C27" s="324">
        <f>E27*E6*6</f>
        <v>1754.5920000000001</v>
      </c>
      <c r="D27" s="324">
        <f>E27*E6</f>
        <v>292.43200000000002</v>
      </c>
      <c r="E27" s="327">
        <v>0.08</v>
      </c>
      <c r="F27" s="315"/>
      <c r="P27" s="48"/>
      <c r="Q27" s="42"/>
      <c r="R27" s="334"/>
      <c r="S27" s="334"/>
      <c r="T27" s="335"/>
    </row>
    <row r="28" spans="1:20" ht="40.5" customHeight="1" thickBot="1">
      <c r="A28" s="10" t="s">
        <v>24</v>
      </c>
      <c r="B28" s="9" t="s">
        <v>7</v>
      </c>
      <c r="C28" s="325"/>
      <c r="D28" s="325"/>
      <c r="E28" s="319"/>
      <c r="F28" s="316"/>
      <c r="P28" s="51"/>
      <c r="Q28" s="50"/>
      <c r="R28" s="334"/>
      <c r="S28" s="334"/>
      <c r="T28" s="335"/>
    </row>
    <row r="29" spans="1:20" ht="55.5" customHeight="1" thickBot="1">
      <c r="A29" s="10" t="s">
        <v>25</v>
      </c>
      <c r="B29" s="9" t="s">
        <v>7</v>
      </c>
      <c r="C29" s="325"/>
      <c r="D29" s="325"/>
      <c r="E29" s="319"/>
      <c r="F29" s="316"/>
      <c r="P29" s="51"/>
      <c r="Q29" s="50"/>
      <c r="R29" s="334"/>
      <c r="S29" s="334"/>
      <c r="T29" s="335"/>
    </row>
    <row r="30" spans="1:20" ht="54.75" customHeight="1" thickBot="1">
      <c r="A30" s="10" t="s">
        <v>16</v>
      </c>
      <c r="B30" s="9" t="s">
        <v>10</v>
      </c>
      <c r="C30" s="326"/>
      <c r="D30" s="326"/>
      <c r="E30" s="320"/>
      <c r="F30" s="317"/>
      <c r="P30" s="51"/>
      <c r="Q30" s="50"/>
      <c r="R30" s="334"/>
      <c r="S30" s="334"/>
      <c r="T30" s="335"/>
    </row>
    <row r="31" spans="1:20" ht="40.5" customHeight="1" thickBot="1">
      <c r="A31" s="7" t="s">
        <v>26</v>
      </c>
      <c r="B31" s="4"/>
      <c r="C31" s="321">
        <f>E31*E6*6</f>
        <v>6579.7199999999993</v>
      </c>
      <c r="D31" s="324">
        <f>E31*E6</f>
        <v>1096.6199999999999</v>
      </c>
      <c r="E31" s="327">
        <v>0.3</v>
      </c>
      <c r="F31" s="315"/>
      <c r="P31" s="48"/>
      <c r="Q31" s="42"/>
      <c r="R31" s="345"/>
      <c r="S31" s="334"/>
      <c r="T31" s="335"/>
    </row>
    <row r="32" spans="1:20" ht="42" customHeight="1" thickBot="1">
      <c r="A32" s="24" t="s">
        <v>27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45.75" customHeight="1" thickBot="1">
      <c r="A33" s="24" t="s">
        <v>28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7.25" customHeight="1" thickBot="1">
      <c r="A34" s="24" t="s">
        <v>29</v>
      </c>
      <c r="B34" s="9" t="s">
        <v>7</v>
      </c>
      <c r="C34" s="322"/>
      <c r="D34" s="325"/>
      <c r="E34" s="319"/>
      <c r="F34" s="316"/>
      <c r="P34" s="49"/>
      <c r="Q34" s="52"/>
      <c r="R34" s="345"/>
      <c r="S34" s="334"/>
      <c r="T34" s="335"/>
    </row>
    <row r="35" spans="1:20" ht="46.5" customHeight="1" thickBot="1">
      <c r="A35" s="24" t="s">
        <v>30</v>
      </c>
      <c r="B35" s="9" t="s">
        <v>7</v>
      </c>
      <c r="C35" s="322"/>
      <c r="D35" s="325"/>
      <c r="E35" s="319"/>
      <c r="F35" s="316"/>
      <c r="P35" s="49"/>
      <c r="Q35" s="52"/>
      <c r="R35" s="345"/>
      <c r="S35" s="334"/>
      <c r="T35" s="335"/>
    </row>
    <row r="36" spans="1:20" ht="59.25" customHeight="1" thickBot="1">
      <c r="A36" s="24" t="s">
        <v>16</v>
      </c>
      <c r="B36" s="4" t="s">
        <v>10</v>
      </c>
      <c r="C36" s="323"/>
      <c r="D36" s="326"/>
      <c r="E36" s="320"/>
      <c r="F36" s="317"/>
      <c r="P36" s="49"/>
      <c r="Q36" s="52"/>
      <c r="R36" s="345"/>
      <c r="S36" s="334"/>
      <c r="T36" s="335"/>
    </row>
    <row r="37" spans="1:20" ht="49.5" customHeight="1" thickBot="1">
      <c r="A37" s="7" t="s">
        <v>32</v>
      </c>
      <c r="B37" s="4"/>
      <c r="C37" s="321">
        <f>E37*E6*6</f>
        <v>438.64800000000002</v>
      </c>
      <c r="D37" s="324">
        <f>E37*E6</f>
        <v>73.108000000000004</v>
      </c>
      <c r="E37" s="327">
        <v>0.02</v>
      </c>
      <c r="F37" s="315"/>
      <c r="P37" s="48"/>
      <c r="Q37" s="42"/>
      <c r="R37" s="345"/>
      <c r="S37" s="334"/>
      <c r="T37" s="335"/>
    </row>
    <row r="38" spans="1:20" ht="70.5" customHeight="1" thickBot="1">
      <c r="A38" s="24" t="s">
        <v>33</v>
      </c>
      <c r="B38" s="9" t="s">
        <v>34</v>
      </c>
      <c r="C38" s="322"/>
      <c r="D38" s="325"/>
      <c r="E38" s="319"/>
      <c r="F38" s="316"/>
      <c r="P38" s="49"/>
      <c r="Q38" s="52"/>
      <c r="R38" s="345"/>
      <c r="S38" s="334"/>
      <c r="T38" s="335"/>
    </row>
    <row r="39" spans="1:20" ht="46.5" customHeight="1" thickBot="1">
      <c r="A39" s="24" t="s">
        <v>16</v>
      </c>
      <c r="B39" s="4" t="s">
        <v>10</v>
      </c>
      <c r="C39" s="323"/>
      <c r="D39" s="326"/>
      <c r="E39" s="320"/>
      <c r="F39" s="317"/>
      <c r="P39" s="49"/>
      <c r="Q39" s="52"/>
      <c r="R39" s="345"/>
      <c r="S39" s="334"/>
      <c r="T39" s="335"/>
    </row>
    <row r="40" spans="1:20" ht="81" customHeight="1" thickBot="1">
      <c r="A40" s="7" t="s">
        <v>35</v>
      </c>
      <c r="B40" s="4" t="s">
        <v>34</v>
      </c>
      <c r="C40" s="25">
        <f>E40*E6*6</f>
        <v>219.32400000000001</v>
      </c>
      <c r="D40" s="25">
        <f>E40*E6</f>
        <v>36.554000000000002</v>
      </c>
      <c r="E40" s="103">
        <v>0.01</v>
      </c>
      <c r="F40" s="108"/>
      <c r="P40" s="48"/>
      <c r="Q40" s="42"/>
      <c r="R40" s="53"/>
      <c r="S40" s="53"/>
      <c r="T40" s="54"/>
    </row>
    <row r="41" spans="1:20" ht="60.75" customHeight="1" thickBot="1">
      <c r="A41" s="7" t="s">
        <v>36</v>
      </c>
      <c r="B41" s="4"/>
      <c r="C41" s="328">
        <f>E41*E6*6</f>
        <v>438.64800000000002</v>
      </c>
      <c r="D41" s="329">
        <f>E41*E6</f>
        <v>73.108000000000004</v>
      </c>
      <c r="E41" s="318">
        <v>0.02</v>
      </c>
      <c r="F41" s="315"/>
      <c r="P41" s="48"/>
      <c r="Q41" s="42"/>
      <c r="R41" s="345"/>
      <c r="S41" s="334"/>
      <c r="T41" s="335"/>
    </row>
    <row r="42" spans="1:20" ht="61.5" customHeight="1" thickBot="1">
      <c r="A42" s="24" t="s">
        <v>37</v>
      </c>
      <c r="B42" s="4" t="s">
        <v>34</v>
      </c>
      <c r="C42" s="323"/>
      <c r="D42" s="326"/>
      <c r="E42" s="320"/>
      <c r="F42" s="317"/>
      <c r="P42" s="49"/>
      <c r="Q42" s="42"/>
      <c r="R42" s="345"/>
      <c r="S42" s="334"/>
      <c r="T42" s="335"/>
    </row>
    <row r="43" spans="1:20" ht="50.25" customHeight="1" thickBot="1">
      <c r="A43" s="7" t="s">
        <v>38</v>
      </c>
      <c r="B43" s="12"/>
      <c r="C43" s="321">
        <f>E43*E6*6</f>
        <v>219.32400000000001</v>
      </c>
      <c r="D43" s="324">
        <f>E43*E6</f>
        <v>36.554000000000002</v>
      </c>
      <c r="E43" s="327">
        <v>0.01</v>
      </c>
      <c r="F43" s="315"/>
      <c r="P43" s="48"/>
      <c r="Q43" s="41"/>
      <c r="R43" s="345"/>
      <c r="S43" s="334"/>
      <c r="T43" s="335"/>
    </row>
    <row r="44" spans="1:20" ht="97.5" customHeight="1" thickBot="1">
      <c r="A44" s="24" t="s">
        <v>39</v>
      </c>
      <c r="B44" s="12" t="s">
        <v>7</v>
      </c>
      <c r="C44" s="323"/>
      <c r="D44" s="326"/>
      <c r="E44" s="320"/>
      <c r="F44" s="317"/>
      <c r="P44" s="49"/>
      <c r="Q44" s="41"/>
      <c r="R44" s="345"/>
      <c r="S44" s="334"/>
      <c r="T44" s="335"/>
    </row>
    <row r="45" spans="1:20" s="31" customFormat="1" ht="47.25" customHeight="1" thickBot="1">
      <c r="A45" s="32" t="s">
        <v>40</v>
      </c>
      <c r="B45" s="28"/>
      <c r="C45" s="29">
        <f>C46+C49+C52+C57+C60</f>
        <v>84659.063999999984</v>
      </c>
      <c r="D45" s="36">
        <f>E45*E6</f>
        <v>14109.843999999999</v>
      </c>
      <c r="E45" s="102">
        <f>E46+E49+E52+E57+E60</f>
        <v>3.86</v>
      </c>
      <c r="F45" s="213">
        <f>C45</f>
        <v>84659.063999999984</v>
      </c>
      <c r="P45" s="55"/>
      <c r="Q45" s="44"/>
      <c r="R45" s="45"/>
      <c r="S45" s="56"/>
      <c r="T45" s="46"/>
    </row>
    <row r="46" spans="1:20" ht="42" customHeight="1" thickBot="1">
      <c r="A46" s="7" t="s">
        <v>41</v>
      </c>
      <c r="B46" s="6"/>
      <c r="C46" s="328">
        <f>E46*E6*6</f>
        <v>5921.7480000000005</v>
      </c>
      <c r="D46" s="358">
        <f>E46*E6</f>
        <v>986.95800000000008</v>
      </c>
      <c r="E46" s="318">
        <v>0.27</v>
      </c>
      <c r="F46" s="315"/>
      <c r="P46" s="48"/>
      <c r="Q46" s="57"/>
      <c r="R46" s="345"/>
      <c r="S46" s="335"/>
      <c r="T46" s="335"/>
    </row>
    <row r="47" spans="1:20" ht="32.25" customHeight="1" thickBot="1">
      <c r="A47" s="24" t="s">
        <v>42</v>
      </c>
      <c r="B47" s="4" t="s">
        <v>7</v>
      </c>
      <c r="C47" s="322"/>
      <c r="D47" s="359"/>
      <c r="E47" s="319"/>
      <c r="F47" s="316"/>
      <c r="P47" s="49"/>
      <c r="Q47" s="58"/>
      <c r="R47" s="345"/>
      <c r="S47" s="335"/>
      <c r="T47" s="335"/>
    </row>
    <row r="48" spans="1:20" ht="64.5" customHeight="1" thickBot="1">
      <c r="A48" s="24" t="s">
        <v>43</v>
      </c>
      <c r="B48" s="4" t="s">
        <v>10</v>
      </c>
      <c r="C48" s="323"/>
      <c r="D48" s="360"/>
      <c r="E48" s="320"/>
      <c r="F48" s="317"/>
      <c r="P48" s="49"/>
      <c r="Q48" s="58"/>
      <c r="R48" s="345"/>
      <c r="S48" s="335"/>
      <c r="T48" s="335"/>
    </row>
    <row r="49" spans="1:20" ht="26.25" thickBot="1">
      <c r="A49" s="7" t="s">
        <v>44</v>
      </c>
      <c r="B49" s="6"/>
      <c r="C49" s="321">
        <f>E49*E6*6</f>
        <v>26318.879999999997</v>
      </c>
      <c r="D49" s="324">
        <f>E49*E6</f>
        <v>4386.4799999999996</v>
      </c>
      <c r="E49" s="327">
        <v>1.2</v>
      </c>
      <c r="F49" s="315"/>
      <c r="P49" s="48"/>
      <c r="Q49" s="57"/>
      <c r="R49" s="345"/>
      <c r="S49" s="334"/>
      <c r="T49" s="335"/>
    </row>
    <row r="50" spans="1:20" ht="64.5" customHeight="1" thickBot="1">
      <c r="A50" s="24" t="s">
        <v>45</v>
      </c>
      <c r="B50" s="12" t="s">
        <v>46</v>
      </c>
      <c r="C50" s="322"/>
      <c r="D50" s="325"/>
      <c r="E50" s="319"/>
      <c r="F50" s="316"/>
      <c r="P50" s="49"/>
      <c r="Q50" s="41"/>
      <c r="R50" s="345"/>
      <c r="S50" s="334"/>
      <c r="T50" s="335"/>
    </row>
    <row r="51" spans="1:20" ht="59.25" customHeight="1" thickBot="1">
      <c r="A51" s="24" t="s">
        <v>47</v>
      </c>
      <c r="B51" s="4" t="s">
        <v>48</v>
      </c>
      <c r="C51" s="323"/>
      <c r="D51" s="326"/>
      <c r="E51" s="320"/>
      <c r="F51" s="317"/>
      <c r="P51" s="49"/>
      <c r="Q51" s="42"/>
      <c r="R51" s="345"/>
      <c r="S51" s="334"/>
      <c r="T51" s="335"/>
    </row>
    <row r="52" spans="1:20" ht="26.25" thickBot="1">
      <c r="A52" s="7" t="s">
        <v>49</v>
      </c>
      <c r="B52" s="6"/>
      <c r="C52" s="324">
        <f>E52*E6*6</f>
        <v>19519.835999999999</v>
      </c>
      <c r="D52" s="324">
        <f>E52*E6</f>
        <v>3253.306</v>
      </c>
      <c r="E52" s="327">
        <v>0.89</v>
      </c>
      <c r="F52" s="315"/>
      <c r="P52" s="48"/>
      <c r="Q52" s="57"/>
      <c r="R52" s="334"/>
      <c r="S52" s="334"/>
      <c r="T52" s="335"/>
    </row>
    <row r="53" spans="1:20" ht="26.25" thickBot="1">
      <c r="A53" s="24" t="s">
        <v>50</v>
      </c>
      <c r="B53" s="12" t="s">
        <v>34</v>
      </c>
      <c r="C53" s="325"/>
      <c r="D53" s="325"/>
      <c r="E53" s="319"/>
      <c r="F53" s="316"/>
      <c r="P53" s="49"/>
      <c r="Q53" s="59"/>
      <c r="R53" s="334"/>
      <c r="S53" s="334"/>
      <c r="T53" s="335"/>
    </row>
    <row r="54" spans="1:20" ht="24.75" customHeight="1" thickBot="1">
      <c r="A54" s="13" t="s">
        <v>51</v>
      </c>
      <c r="B54" s="12" t="s">
        <v>34</v>
      </c>
      <c r="C54" s="325"/>
      <c r="D54" s="325"/>
      <c r="E54" s="319"/>
      <c r="F54" s="316"/>
      <c r="P54" s="60"/>
      <c r="Q54" s="59"/>
      <c r="R54" s="334"/>
      <c r="S54" s="334"/>
      <c r="T54" s="335"/>
    </row>
    <row r="55" spans="1:20" ht="28.5" customHeight="1" thickBot="1">
      <c r="A55" s="13" t="s">
        <v>52</v>
      </c>
      <c r="B55" s="12" t="s">
        <v>10</v>
      </c>
      <c r="C55" s="325"/>
      <c r="D55" s="325"/>
      <c r="E55" s="319"/>
      <c r="F55" s="316"/>
      <c r="P55" s="60"/>
      <c r="Q55" s="59"/>
      <c r="R55" s="334"/>
      <c r="S55" s="334"/>
      <c r="T55" s="335"/>
    </row>
    <row r="56" spans="1:20" ht="36.75" customHeight="1" thickBot="1">
      <c r="A56" s="24" t="s">
        <v>53</v>
      </c>
      <c r="B56" s="4" t="s">
        <v>34</v>
      </c>
      <c r="C56" s="326"/>
      <c r="D56" s="326"/>
      <c r="E56" s="320"/>
      <c r="F56" s="317"/>
      <c r="P56" s="49"/>
      <c r="Q56" s="58"/>
      <c r="R56" s="334"/>
      <c r="S56" s="334"/>
      <c r="T56" s="335"/>
    </row>
    <row r="57" spans="1:20" ht="45" customHeight="1" thickBot="1">
      <c r="A57" s="7" t="s">
        <v>54</v>
      </c>
      <c r="B57" s="6"/>
      <c r="C57" s="324">
        <f>E57*E6*6</f>
        <v>5483.1</v>
      </c>
      <c r="D57" s="324">
        <f>E57*E6</f>
        <v>913.85</v>
      </c>
      <c r="E57" s="327">
        <v>0.25</v>
      </c>
      <c r="F57" s="315"/>
      <c r="P57" s="48"/>
      <c r="Q57" s="57"/>
      <c r="R57" s="334"/>
      <c r="S57" s="334"/>
      <c r="T57" s="335"/>
    </row>
    <row r="58" spans="1:20" ht="55.5" customHeight="1" thickBot="1">
      <c r="A58" s="24" t="s">
        <v>55</v>
      </c>
      <c r="B58" s="4" t="s">
        <v>31</v>
      </c>
      <c r="C58" s="325"/>
      <c r="D58" s="325"/>
      <c r="E58" s="319"/>
      <c r="F58" s="316"/>
      <c r="P58" s="49"/>
      <c r="Q58" s="42"/>
      <c r="R58" s="334"/>
      <c r="S58" s="334"/>
      <c r="T58" s="335"/>
    </row>
    <row r="59" spans="1:20" ht="26.25" thickBot="1">
      <c r="A59" s="24" t="s">
        <v>56</v>
      </c>
      <c r="B59" s="4" t="s">
        <v>7</v>
      </c>
      <c r="C59" s="326"/>
      <c r="D59" s="326"/>
      <c r="E59" s="320"/>
      <c r="F59" s="317"/>
      <c r="P59" s="49"/>
      <c r="Q59" s="42"/>
      <c r="R59" s="334"/>
      <c r="S59" s="334"/>
      <c r="T59" s="335"/>
    </row>
    <row r="60" spans="1:20">
      <c r="A60" s="371" t="s">
        <v>118</v>
      </c>
      <c r="B60" s="373" t="s">
        <v>83</v>
      </c>
      <c r="C60" s="324">
        <f>E60*D6*6</f>
        <v>27415.5</v>
      </c>
      <c r="D60" s="324">
        <f>E60*E6</f>
        <v>4569.25</v>
      </c>
      <c r="E60" s="327">
        <v>1.25</v>
      </c>
      <c r="F60" s="315"/>
      <c r="P60" s="48"/>
      <c r="Q60" s="57"/>
      <c r="R60" s="334"/>
      <c r="S60" s="334"/>
      <c r="T60" s="335"/>
    </row>
    <row r="61" spans="1:20">
      <c r="A61" s="372"/>
      <c r="B61" s="374"/>
      <c r="C61" s="325"/>
      <c r="D61" s="325"/>
      <c r="E61" s="319"/>
      <c r="F61" s="316"/>
      <c r="P61" s="49"/>
      <c r="Q61" s="42"/>
      <c r="R61" s="334"/>
      <c r="S61" s="334"/>
      <c r="T61" s="335"/>
    </row>
    <row r="62" spans="1:20" ht="12" customHeight="1" thickBot="1">
      <c r="A62" s="348"/>
      <c r="B62" s="350"/>
      <c r="C62" s="326"/>
      <c r="D62" s="326"/>
      <c r="E62" s="320"/>
      <c r="F62" s="317"/>
      <c r="P62" s="49"/>
      <c r="Q62" s="42"/>
      <c r="R62" s="334"/>
      <c r="S62" s="334"/>
      <c r="T62" s="335"/>
    </row>
    <row r="63" spans="1:20" s="31" customFormat="1" ht="38.25" customHeight="1" thickBot="1">
      <c r="A63" s="32" t="s">
        <v>60</v>
      </c>
      <c r="B63" s="28"/>
      <c r="C63" s="34">
        <f>C64+C70+C76+C81+C84</f>
        <v>134884.26</v>
      </c>
      <c r="D63" s="34">
        <f>E63*E6</f>
        <v>22480.710000000003</v>
      </c>
      <c r="E63" s="106">
        <f>E64+E70+E76+E81+E84</f>
        <v>6.15</v>
      </c>
      <c r="F63" s="283">
        <f>C63</f>
        <v>134884.26</v>
      </c>
      <c r="G63" s="97"/>
      <c r="P63" s="55"/>
      <c r="Q63" s="44"/>
      <c r="R63" s="61"/>
      <c r="S63" s="61"/>
      <c r="T63" s="62"/>
    </row>
    <row r="64" spans="1:20" ht="35.25" customHeight="1">
      <c r="A64" s="153" t="s">
        <v>61</v>
      </c>
      <c r="B64" s="154"/>
      <c r="C64" s="329">
        <f>E64*E6*6</f>
        <v>39039.671999999999</v>
      </c>
      <c r="D64" s="329">
        <f>E64*E6</f>
        <v>6506.6120000000001</v>
      </c>
      <c r="E64" s="318">
        <v>1.78</v>
      </c>
      <c r="F64" s="315"/>
      <c r="P64" s="48"/>
      <c r="Q64" s="41"/>
      <c r="R64" s="334"/>
      <c r="S64" s="334"/>
      <c r="T64" s="335"/>
    </row>
    <row r="65" spans="1:20" ht="63.75">
      <c r="A65" s="181" t="s">
        <v>62</v>
      </c>
      <c r="B65" s="147" t="s">
        <v>63</v>
      </c>
      <c r="C65" s="369"/>
      <c r="D65" s="325"/>
      <c r="E65" s="319"/>
      <c r="F65" s="316"/>
      <c r="P65" s="49"/>
      <c r="Q65" s="42"/>
      <c r="R65" s="334"/>
      <c r="S65" s="334"/>
      <c r="T65" s="335"/>
    </row>
    <row r="66" spans="1:20">
      <c r="A66" s="196" t="s">
        <v>123</v>
      </c>
      <c r="B66" s="147" t="s">
        <v>124</v>
      </c>
      <c r="C66" s="369"/>
      <c r="D66" s="325"/>
      <c r="E66" s="319"/>
      <c r="F66" s="316"/>
      <c r="P66" s="180"/>
      <c r="Q66" s="42"/>
      <c r="R66" s="334"/>
      <c r="S66" s="334"/>
      <c r="T66" s="335"/>
    </row>
    <row r="67" spans="1:20" ht="55.5" customHeight="1">
      <c r="A67" s="364" t="s">
        <v>91</v>
      </c>
      <c r="B67" s="366" t="s">
        <v>7</v>
      </c>
      <c r="C67" s="369"/>
      <c r="D67" s="325"/>
      <c r="E67" s="319"/>
      <c r="F67" s="316"/>
      <c r="P67" s="49"/>
      <c r="Q67" s="41"/>
      <c r="R67" s="334"/>
      <c r="S67" s="334"/>
      <c r="T67" s="335"/>
    </row>
    <row r="68" spans="1:20" ht="15" hidden="1" customHeight="1">
      <c r="A68" s="365"/>
      <c r="B68" s="367"/>
      <c r="C68" s="369"/>
      <c r="D68" s="325"/>
      <c r="E68" s="319"/>
      <c r="F68" s="316"/>
      <c r="P68" s="49"/>
      <c r="Q68" s="41"/>
      <c r="R68" s="334"/>
      <c r="S68" s="334"/>
      <c r="T68" s="335"/>
    </row>
    <row r="69" spans="1:20" ht="26.25" thickBot="1">
      <c r="A69" s="84" t="s">
        <v>65</v>
      </c>
      <c r="B69" s="86" t="s">
        <v>10</v>
      </c>
      <c r="C69" s="370"/>
      <c r="D69" s="326"/>
      <c r="E69" s="320"/>
      <c r="F69" s="317"/>
      <c r="P69" s="49"/>
      <c r="Q69" s="41"/>
      <c r="R69" s="334"/>
      <c r="S69" s="334"/>
      <c r="T69" s="335"/>
    </row>
    <row r="70" spans="1:20" ht="77.25" customHeight="1" thickBot="1">
      <c r="A70" s="7" t="s">
        <v>66</v>
      </c>
      <c r="B70" s="12"/>
      <c r="C70" s="324">
        <f>E70*E6*6</f>
        <v>34433.868000000002</v>
      </c>
      <c r="D70" s="324">
        <f>E70*E6</f>
        <v>5738.9780000000001</v>
      </c>
      <c r="E70" s="327">
        <v>1.57</v>
      </c>
      <c r="F70" s="315"/>
      <c r="P70" s="48"/>
      <c r="Q70" s="41"/>
      <c r="R70" s="334"/>
      <c r="S70" s="334"/>
      <c r="T70" s="335"/>
    </row>
    <row r="71" spans="1:20" ht="26.25" thickBot="1">
      <c r="A71" s="24" t="s">
        <v>67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26.25" thickBot="1">
      <c r="A72" s="24" t="s">
        <v>68</v>
      </c>
      <c r="B72" s="4" t="s">
        <v>10</v>
      </c>
      <c r="C72" s="325"/>
      <c r="D72" s="325"/>
      <c r="E72" s="319"/>
      <c r="F72" s="316"/>
      <c r="P72" s="49"/>
      <c r="Q72" s="42"/>
      <c r="R72" s="334"/>
      <c r="S72" s="334"/>
      <c r="T72" s="335"/>
    </row>
    <row r="73" spans="1:20" ht="26.25" thickBot="1">
      <c r="A73" s="24" t="s">
        <v>69</v>
      </c>
      <c r="B73" s="4" t="s">
        <v>10</v>
      </c>
      <c r="C73" s="325"/>
      <c r="D73" s="325"/>
      <c r="E73" s="319"/>
      <c r="F73" s="316"/>
      <c r="P73" s="49"/>
      <c r="Q73" s="42"/>
      <c r="R73" s="334"/>
      <c r="S73" s="334"/>
      <c r="T73" s="335"/>
    </row>
    <row r="74" spans="1:20" ht="38.25" customHeight="1" thickBot="1">
      <c r="A74" s="24" t="s">
        <v>70</v>
      </c>
      <c r="B74" s="4" t="s">
        <v>10</v>
      </c>
      <c r="C74" s="325"/>
      <c r="D74" s="325"/>
      <c r="E74" s="319"/>
      <c r="F74" s="316"/>
      <c r="P74" s="49"/>
      <c r="Q74" s="42"/>
      <c r="R74" s="334"/>
      <c r="S74" s="334"/>
      <c r="T74" s="335"/>
    </row>
    <row r="75" spans="1:20" ht="22.5" customHeight="1" thickBot="1">
      <c r="A75" s="24" t="s">
        <v>71</v>
      </c>
      <c r="B75" s="4" t="s">
        <v>72</v>
      </c>
      <c r="C75" s="326"/>
      <c r="D75" s="326"/>
      <c r="E75" s="320"/>
      <c r="F75" s="317"/>
      <c r="P75" s="49"/>
      <c r="Q75" s="42"/>
      <c r="R75" s="334"/>
      <c r="S75" s="334"/>
      <c r="T75" s="335"/>
    </row>
    <row r="76" spans="1:20" ht="15.75" thickBot="1">
      <c r="A76" s="7" t="s">
        <v>73</v>
      </c>
      <c r="B76" s="12"/>
      <c r="C76" s="324">
        <f>E76*E6*6</f>
        <v>12940.116000000002</v>
      </c>
      <c r="D76" s="324">
        <f>E76*E6</f>
        <v>2156.6860000000001</v>
      </c>
      <c r="E76" s="327">
        <v>0.59</v>
      </c>
      <c r="F76" s="315"/>
      <c r="P76" s="48"/>
      <c r="Q76" s="41"/>
      <c r="R76" s="334"/>
      <c r="S76" s="334"/>
      <c r="T76" s="335"/>
    </row>
    <row r="77" spans="1:20" ht="26.25" customHeight="1" thickBot="1">
      <c r="A77" s="24" t="s">
        <v>74</v>
      </c>
      <c r="B77" s="12" t="s">
        <v>75</v>
      </c>
      <c r="C77" s="325"/>
      <c r="D77" s="325"/>
      <c r="E77" s="319"/>
      <c r="F77" s="316"/>
      <c r="P77" s="49"/>
      <c r="Q77" s="41"/>
      <c r="R77" s="334"/>
      <c r="S77" s="334"/>
      <c r="T77" s="335"/>
    </row>
    <row r="78" spans="1:20" ht="22.5" customHeight="1" thickBot="1">
      <c r="A78" s="24" t="s">
        <v>76</v>
      </c>
      <c r="B78" s="12" t="s">
        <v>10</v>
      </c>
      <c r="C78" s="325"/>
      <c r="D78" s="325"/>
      <c r="E78" s="319"/>
      <c r="F78" s="316"/>
      <c r="P78" s="49"/>
      <c r="Q78" s="41"/>
      <c r="R78" s="334"/>
      <c r="S78" s="334"/>
      <c r="T78" s="335"/>
    </row>
    <row r="79" spans="1:20" ht="35.25" customHeight="1" thickBot="1">
      <c r="A79" s="346" t="s">
        <v>77</v>
      </c>
      <c r="B79" s="14"/>
      <c r="C79" s="325"/>
      <c r="D79" s="325"/>
      <c r="E79" s="319"/>
      <c r="F79" s="316"/>
      <c r="P79" s="351"/>
      <c r="Q79" s="49"/>
      <c r="R79" s="334"/>
      <c r="S79" s="334"/>
      <c r="T79" s="335"/>
    </row>
    <row r="80" spans="1:20" ht="15.75" thickBot="1">
      <c r="A80" s="347"/>
      <c r="B80" s="12" t="s">
        <v>72</v>
      </c>
      <c r="C80" s="326"/>
      <c r="D80" s="326"/>
      <c r="E80" s="320"/>
      <c r="F80" s="317"/>
      <c r="P80" s="351"/>
      <c r="Q80" s="41"/>
      <c r="R80" s="334"/>
      <c r="S80" s="334"/>
      <c r="T80" s="335"/>
    </row>
    <row r="81" spans="1:20" ht="27" customHeight="1" thickBot="1">
      <c r="A81" s="7" t="s">
        <v>78</v>
      </c>
      <c r="B81" s="6"/>
      <c r="C81" s="321">
        <f>E81*D6*6</f>
        <v>35091.840000000004</v>
      </c>
      <c r="D81" s="324">
        <f>E81*E6</f>
        <v>5848.64</v>
      </c>
      <c r="E81" s="327">
        <v>1.6</v>
      </c>
      <c r="F81" s="315"/>
      <c r="P81" s="48"/>
      <c r="Q81" s="57"/>
      <c r="R81" s="345"/>
      <c r="S81" s="334"/>
      <c r="T81" s="335"/>
    </row>
    <row r="82" spans="1:20" ht="15.75" thickBot="1">
      <c r="A82" s="24" t="s">
        <v>79</v>
      </c>
      <c r="B82" s="4" t="s">
        <v>80</v>
      </c>
      <c r="C82" s="322"/>
      <c r="D82" s="325"/>
      <c r="E82" s="319"/>
      <c r="F82" s="316"/>
      <c r="P82" s="49"/>
      <c r="Q82" s="42"/>
      <c r="R82" s="345"/>
      <c r="S82" s="334"/>
      <c r="T82" s="335"/>
    </row>
    <row r="83" spans="1:20" ht="84" customHeight="1" thickBot="1">
      <c r="A83" s="24" t="s">
        <v>81</v>
      </c>
      <c r="B83" s="4" t="s">
        <v>10</v>
      </c>
      <c r="C83" s="323"/>
      <c r="D83" s="326"/>
      <c r="E83" s="320"/>
      <c r="F83" s="317"/>
      <c r="P83" s="49"/>
      <c r="Q83" s="42"/>
      <c r="R83" s="345"/>
      <c r="S83" s="334"/>
      <c r="T83" s="335"/>
    </row>
    <row r="84" spans="1:20" ht="68.25" customHeight="1" thickBot="1">
      <c r="A84" s="7" t="s">
        <v>82</v>
      </c>
      <c r="B84" s="4" t="s">
        <v>83</v>
      </c>
      <c r="C84" s="25">
        <f>E84*D6*6</f>
        <v>13378.763999999999</v>
      </c>
      <c r="D84" s="25">
        <f>E84*E6</f>
        <v>2229.7939999999999</v>
      </c>
      <c r="E84" s="103">
        <v>0.61</v>
      </c>
      <c r="F84" s="108"/>
      <c r="P84" s="48"/>
      <c r="Q84" s="42"/>
      <c r="R84" s="53"/>
      <c r="S84" s="53"/>
      <c r="T84" s="54"/>
    </row>
    <row r="85" spans="1:20" s="31" customFormat="1" ht="33" customHeight="1" thickBot="1">
      <c r="A85" s="27" t="s">
        <v>84</v>
      </c>
      <c r="B85" s="35"/>
      <c r="C85" s="34">
        <v>0</v>
      </c>
      <c r="D85" s="34">
        <v>0</v>
      </c>
      <c r="E85" s="106">
        <v>0</v>
      </c>
      <c r="F85" s="109"/>
      <c r="P85" s="43"/>
      <c r="Q85" s="63"/>
      <c r="R85" s="61"/>
      <c r="S85" s="61"/>
      <c r="T85" s="62"/>
    </row>
    <row r="86" spans="1:20" ht="26.25" customHeight="1" thickBot="1">
      <c r="A86" s="15" t="s">
        <v>85</v>
      </c>
      <c r="B86" s="12" t="s">
        <v>46</v>
      </c>
      <c r="C86" s="26">
        <v>0</v>
      </c>
      <c r="D86" s="26">
        <v>0</v>
      </c>
      <c r="E86" s="107">
        <v>0</v>
      </c>
      <c r="F86" s="108"/>
      <c r="P86" s="64"/>
      <c r="Q86" s="41"/>
      <c r="R86" s="65"/>
      <c r="S86" s="65"/>
      <c r="T86" s="66"/>
    </row>
    <row r="87" spans="1:20" ht="78.75" customHeight="1" thickBot="1">
      <c r="A87" s="27" t="s">
        <v>119</v>
      </c>
      <c r="B87" s="94"/>
      <c r="C87" s="34">
        <v>0</v>
      </c>
      <c r="D87" s="34">
        <v>0</v>
      </c>
      <c r="E87" s="106">
        <v>0</v>
      </c>
      <c r="F87" s="108"/>
      <c r="P87" s="64"/>
      <c r="Q87" s="41"/>
      <c r="R87" s="65"/>
      <c r="S87" s="65"/>
      <c r="T87" s="66"/>
    </row>
    <row r="88" spans="1:20" ht="78.75" customHeight="1" thickBot="1">
      <c r="A88" s="27" t="s">
        <v>126</v>
      </c>
      <c r="B88" s="94"/>
      <c r="C88" s="34">
        <v>3941.87</v>
      </c>
      <c r="D88" s="34"/>
      <c r="E88" s="106"/>
      <c r="F88" s="232">
        <v>3941.87</v>
      </c>
      <c r="P88" s="64"/>
      <c r="Q88" s="41"/>
      <c r="R88" s="65"/>
      <c r="S88" s="65"/>
      <c r="T88" s="66"/>
    </row>
    <row r="89" spans="1:20" ht="78.75" customHeight="1" thickBot="1">
      <c r="A89" s="27" t="s">
        <v>128</v>
      </c>
      <c r="B89" s="94"/>
      <c r="C89" s="34">
        <v>438.05</v>
      </c>
      <c r="D89" s="34"/>
      <c r="E89" s="106"/>
      <c r="F89" s="232">
        <v>438.05</v>
      </c>
      <c r="P89" s="64"/>
      <c r="Q89" s="41"/>
      <c r="R89" s="65"/>
      <c r="S89" s="65"/>
      <c r="T89" s="66"/>
    </row>
    <row r="90" spans="1:20" ht="26.25" customHeight="1" thickBot="1">
      <c r="A90" s="5" t="s">
        <v>86</v>
      </c>
      <c r="B90" s="16"/>
      <c r="C90" s="26">
        <f>C63+C45+C9+C88+C89</f>
        <v>268007.36799999996</v>
      </c>
      <c r="D90" s="26">
        <f>D85+D63+D45+D9</f>
        <v>43937.908000000003</v>
      </c>
      <c r="E90" s="107">
        <f>E85+E63+E45+E9</f>
        <v>12.02</v>
      </c>
      <c r="F90" s="199">
        <f>F9+F45+F63+F88+F89</f>
        <v>268007.36799999996</v>
      </c>
      <c r="G90" s="96"/>
      <c r="H90" s="96"/>
      <c r="P90" s="67"/>
      <c r="Q90" s="68"/>
      <c r="R90" s="65"/>
      <c r="S90" s="65"/>
      <c r="T90" s="66"/>
    </row>
    <row r="91" spans="1:20" ht="16.5">
      <c r="A91" s="352" t="s">
        <v>132</v>
      </c>
      <c r="B91" s="353"/>
      <c r="C91" s="353"/>
      <c r="D91" s="354"/>
      <c r="E91" s="141"/>
      <c r="F91" s="162">
        <v>89321.22</v>
      </c>
      <c r="I91" s="96"/>
    </row>
    <row r="92" spans="1:20" ht="16.5">
      <c r="A92" s="183" t="s">
        <v>133</v>
      </c>
      <c r="B92" s="184"/>
      <c r="C92" s="184"/>
      <c r="D92" s="184"/>
      <c r="E92" s="141"/>
      <c r="F92" s="162">
        <f>F90+F91-F93</f>
        <v>245401.07799999998</v>
      </c>
    </row>
    <row r="93" spans="1:20" ht="15.75">
      <c r="A93" s="139" t="s">
        <v>137</v>
      </c>
      <c r="B93" s="140"/>
      <c r="C93" s="140"/>
      <c r="D93" s="140"/>
      <c r="E93" s="142"/>
      <c r="F93" s="162">
        <v>111927.51</v>
      </c>
    </row>
    <row r="95" spans="1:20">
      <c r="A95" s="136" t="s">
        <v>121</v>
      </c>
    </row>
    <row r="96" spans="1:20">
      <c r="A96" s="136"/>
    </row>
    <row r="97" spans="1:1">
      <c r="A97" s="136" t="s">
        <v>122</v>
      </c>
    </row>
  </sheetData>
  <mergeCells count="136">
    <mergeCell ref="D70:D75"/>
    <mergeCell ref="E70:E75"/>
    <mergeCell ref="R70:R75"/>
    <mergeCell ref="S70:S75"/>
    <mergeCell ref="T70:T75"/>
    <mergeCell ref="C64:C69"/>
    <mergeCell ref="D64:D69"/>
    <mergeCell ref="F10:F14"/>
    <mergeCell ref="F15:F17"/>
    <mergeCell ref="F19:F20"/>
    <mergeCell ref="F22:F26"/>
    <mergeCell ref="F27:F30"/>
    <mergeCell ref="F31:F36"/>
    <mergeCell ref="F37:F39"/>
    <mergeCell ref="F41:F42"/>
    <mergeCell ref="F43:F44"/>
    <mergeCell ref="F46:F48"/>
    <mergeCell ref="F49:F51"/>
    <mergeCell ref="F52:F56"/>
    <mergeCell ref="F57:F59"/>
    <mergeCell ref="F60:F62"/>
    <mergeCell ref="F64:F69"/>
    <mergeCell ref="F70:F75"/>
    <mergeCell ref="T64:T69"/>
    <mergeCell ref="T81:T83"/>
    <mergeCell ref="A79:A80"/>
    <mergeCell ref="P79:P80"/>
    <mergeCell ref="C81:C83"/>
    <mergeCell ref="D81:D83"/>
    <mergeCell ref="E81:E83"/>
    <mergeCell ref="R81:R83"/>
    <mergeCell ref="C76:C80"/>
    <mergeCell ref="D76:D80"/>
    <mergeCell ref="E76:E80"/>
    <mergeCell ref="R76:R80"/>
    <mergeCell ref="S76:S80"/>
    <mergeCell ref="T76:T80"/>
    <mergeCell ref="F76:F80"/>
    <mergeCell ref="F81:F83"/>
    <mergeCell ref="C60:C62"/>
    <mergeCell ref="D60:D62"/>
    <mergeCell ref="E60:E62"/>
    <mergeCell ref="R60:R62"/>
    <mergeCell ref="S60:S62"/>
    <mergeCell ref="T60:T62"/>
    <mergeCell ref="A60:A62"/>
    <mergeCell ref="B60:B62"/>
    <mergeCell ref="T49:T51"/>
    <mergeCell ref="C46:C48"/>
    <mergeCell ref="D46:D48"/>
    <mergeCell ref="E46:E48"/>
    <mergeCell ref="R46:R48"/>
    <mergeCell ref="S46:S48"/>
    <mergeCell ref="T46:T48"/>
    <mergeCell ref="C57:C59"/>
    <mergeCell ref="D57:D59"/>
    <mergeCell ref="E57:E59"/>
    <mergeCell ref="R57:R59"/>
    <mergeCell ref="S57:S59"/>
    <mergeCell ref="T57:T59"/>
    <mergeCell ref="C52:C56"/>
    <mergeCell ref="D52:D56"/>
    <mergeCell ref="E52:E56"/>
    <mergeCell ref="R52:R56"/>
    <mergeCell ref="S52:S56"/>
    <mergeCell ref="T52:T56"/>
    <mergeCell ref="T27:T30"/>
    <mergeCell ref="C43:C44"/>
    <mergeCell ref="D43:D44"/>
    <mergeCell ref="E43:E44"/>
    <mergeCell ref="R43:R44"/>
    <mergeCell ref="S43:S44"/>
    <mergeCell ref="T43:T44"/>
    <mergeCell ref="C41:C42"/>
    <mergeCell ref="D41:D42"/>
    <mergeCell ref="E41:E42"/>
    <mergeCell ref="R41:R42"/>
    <mergeCell ref="S41:S42"/>
    <mergeCell ref="T41:T42"/>
    <mergeCell ref="T21:T26"/>
    <mergeCell ref="C18:C20"/>
    <mergeCell ref="D18:D20"/>
    <mergeCell ref="C37:C39"/>
    <mergeCell ref="D37:D39"/>
    <mergeCell ref="E37:E39"/>
    <mergeCell ref="R37:R39"/>
    <mergeCell ref="S37:S39"/>
    <mergeCell ref="T37:T39"/>
    <mergeCell ref="E18:E20"/>
    <mergeCell ref="R18:R20"/>
    <mergeCell ref="S18:S20"/>
    <mergeCell ref="T18:T20"/>
    <mergeCell ref="C31:C36"/>
    <mergeCell ref="D31:D36"/>
    <mergeCell ref="E31:E36"/>
    <mergeCell ref="R31:R36"/>
    <mergeCell ref="S31:S36"/>
    <mergeCell ref="T31:T36"/>
    <mergeCell ref="C27:C30"/>
    <mergeCell ref="D27:D30"/>
    <mergeCell ref="E27:E30"/>
    <mergeCell ref="R27:R30"/>
    <mergeCell ref="S27:S30"/>
    <mergeCell ref="T15:T17"/>
    <mergeCell ref="A3:E3"/>
    <mergeCell ref="P3:T3"/>
    <mergeCell ref="C10:C14"/>
    <mergeCell ref="D10:D14"/>
    <mergeCell ref="E10:E14"/>
    <mergeCell ref="R10:R14"/>
    <mergeCell ref="S10:S14"/>
    <mergeCell ref="T10:T14"/>
    <mergeCell ref="A2:E2"/>
    <mergeCell ref="A91:D91"/>
    <mergeCell ref="A67:A68"/>
    <mergeCell ref="B67:B68"/>
    <mergeCell ref="C15:C17"/>
    <mergeCell ref="D15:D17"/>
    <mergeCell ref="E15:E17"/>
    <mergeCell ref="R15:R17"/>
    <mergeCell ref="S15:S17"/>
    <mergeCell ref="C21:C26"/>
    <mergeCell ref="D21:D26"/>
    <mergeCell ref="E21:E26"/>
    <mergeCell ref="R21:R26"/>
    <mergeCell ref="S21:S26"/>
    <mergeCell ref="C49:C51"/>
    <mergeCell ref="D49:D51"/>
    <mergeCell ref="E49:E51"/>
    <mergeCell ref="R49:R51"/>
    <mergeCell ref="S49:S51"/>
    <mergeCell ref="E64:E69"/>
    <mergeCell ref="R64:R69"/>
    <mergeCell ref="S64:S69"/>
    <mergeCell ref="S81:S83"/>
    <mergeCell ref="C70:C75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96"/>
  <sheetViews>
    <sheetView topLeftCell="A83" workbookViewId="0">
      <selection sqref="A1:F96"/>
    </sheetView>
  </sheetViews>
  <sheetFormatPr defaultRowHeight="15"/>
  <cols>
    <col min="1" max="1" width="72" style="1" customWidth="1"/>
    <col min="2" max="2" width="13.42578125" style="69" customWidth="1"/>
    <col min="3" max="3" width="15.140625" style="1" customWidth="1"/>
    <col min="4" max="4" width="13.28515625" style="1" customWidth="1"/>
    <col min="5" max="5" width="10.7109375" style="1" customWidth="1"/>
    <col min="6" max="6" width="13.85546875" style="1" customWidth="1"/>
    <col min="7" max="8" width="9.5703125" style="1" bestFit="1" customWidth="1"/>
    <col min="9" max="9" width="9.140625" style="1"/>
    <col min="10" max="10" width="9.5703125" style="1" bestFit="1" customWidth="1"/>
    <col min="11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101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2979.3</v>
      </c>
      <c r="E5" s="23">
        <v>2979.3</v>
      </c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17" t="s">
        <v>2</v>
      </c>
      <c r="F6" s="129" t="s">
        <v>120</v>
      </c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101">
        <v>5</v>
      </c>
      <c r="F7" s="130">
        <v>6</v>
      </c>
      <c r="P7" s="41"/>
      <c r="Q7" s="42"/>
      <c r="R7" s="42"/>
      <c r="S7" s="42"/>
      <c r="T7" s="42"/>
      <c r="U7" s="38"/>
    </row>
    <row r="8" spans="1:21" s="31" customFormat="1" ht="93" customHeight="1" thickBot="1">
      <c r="A8" s="27" t="s">
        <v>3</v>
      </c>
      <c r="B8" s="28"/>
      <c r="C8" s="29">
        <f>C9+C14+C17+C20+C26+C30+C36+C39+C40+C42</f>
        <v>35930.358000000007</v>
      </c>
      <c r="D8" s="133">
        <f>E8*E5</f>
        <v>5988.393</v>
      </c>
      <c r="E8" s="46">
        <f>E9+E14+E17+E20+E26+E30+E36+E39+E40+E42</f>
        <v>2.0099999999999998</v>
      </c>
      <c r="F8" s="297">
        <f>C8</f>
        <v>35930.358000000007</v>
      </c>
      <c r="G8" s="97"/>
      <c r="P8" s="43"/>
      <c r="Q8" s="44"/>
      <c r="R8" s="45"/>
      <c r="S8" s="45"/>
      <c r="T8" s="46"/>
      <c r="U8" s="47"/>
    </row>
    <row r="9" spans="1:21" ht="35.25" customHeight="1" thickBot="1">
      <c r="A9" s="7" t="s">
        <v>4</v>
      </c>
      <c r="B9" s="4"/>
      <c r="C9" s="336">
        <f>D9*6</f>
        <v>1072.548</v>
      </c>
      <c r="D9" s="378">
        <f>E9*E5</f>
        <v>178.75800000000001</v>
      </c>
      <c r="E9" s="381">
        <v>0.06</v>
      </c>
      <c r="F9" s="384"/>
      <c r="P9" s="48"/>
      <c r="Q9" s="42"/>
      <c r="R9" s="331"/>
      <c r="S9" s="332"/>
      <c r="T9" s="333"/>
    </row>
    <row r="10" spans="1:21" ht="32.25" customHeight="1" thickBot="1">
      <c r="A10" s="24" t="s">
        <v>5</v>
      </c>
      <c r="B10" s="4"/>
      <c r="C10" s="337"/>
      <c r="D10" s="379"/>
      <c r="E10" s="382"/>
      <c r="F10" s="385"/>
      <c r="P10" s="49"/>
      <c r="Q10" s="42"/>
      <c r="R10" s="331"/>
      <c r="S10" s="332"/>
      <c r="T10" s="333"/>
    </row>
    <row r="11" spans="1:21" ht="31.5" customHeight="1" thickBot="1">
      <c r="A11" s="24" t="s">
        <v>6</v>
      </c>
      <c r="B11" s="4" t="s">
        <v>7</v>
      </c>
      <c r="C11" s="337"/>
      <c r="D11" s="379"/>
      <c r="E11" s="382"/>
      <c r="F11" s="385"/>
      <c r="P11" s="49"/>
      <c r="Q11" s="42"/>
      <c r="R11" s="331"/>
      <c r="S11" s="332"/>
      <c r="T11" s="333"/>
    </row>
    <row r="12" spans="1:21" ht="48" customHeight="1" thickBot="1">
      <c r="A12" s="24" t="s">
        <v>8</v>
      </c>
      <c r="B12" s="4" t="s">
        <v>7</v>
      </c>
      <c r="C12" s="337"/>
      <c r="D12" s="379"/>
      <c r="E12" s="382"/>
      <c r="F12" s="385"/>
      <c r="P12" s="49"/>
      <c r="Q12" s="42"/>
      <c r="R12" s="331"/>
      <c r="S12" s="332"/>
      <c r="T12" s="333"/>
    </row>
    <row r="13" spans="1:21" ht="45.75" customHeight="1" thickBot="1">
      <c r="A13" s="24" t="s">
        <v>9</v>
      </c>
      <c r="B13" s="4" t="s">
        <v>10</v>
      </c>
      <c r="C13" s="338"/>
      <c r="D13" s="380"/>
      <c r="E13" s="383"/>
      <c r="F13" s="386"/>
      <c r="P13" s="49"/>
      <c r="Q13" s="42"/>
      <c r="R13" s="331"/>
      <c r="S13" s="332"/>
      <c r="T13" s="333"/>
    </row>
    <row r="14" spans="1:21" ht="32.25" customHeight="1" thickBot="1">
      <c r="A14" s="7" t="s">
        <v>11</v>
      </c>
      <c r="B14" s="4"/>
      <c r="C14" s="324">
        <f>D14*6</f>
        <v>1430.0640000000001</v>
      </c>
      <c r="D14" s="325">
        <f>E14*E5</f>
        <v>238.34400000000002</v>
      </c>
      <c r="E14" s="319">
        <v>0.08</v>
      </c>
      <c r="F14" s="387"/>
      <c r="P14" s="48"/>
      <c r="Q14" s="42"/>
      <c r="R14" s="334"/>
      <c r="S14" s="334"/>
      <c r="T14" s="335"/>
    </row>
    <row r="15" spans="1:21" ht="135.75" customHeight="1" thickBot="1">
      <c r="A15" s="24" t="s">
        <v>12</v>
      </c>
      <c r="B15" s="4" t="s">
        <v>7</v>
      </c>
      <c r="C15" s="325"/>
      <c r="D15" s="325"/>
      <c r="E15" s="319"/>
      <c r="F15" s="362"/>
      <c r="P15" s="49"/>
      <c r="Q15" s="42"/>
      <c r="R15" s="334"/>
      <c r="S15" s="334"/>
      <c r="T15" s="335"/>
    </row>
    <row r="16" spans="1:21" ht="53.25" customHeight="1" thickBot="1">
      <c r="A16" s="24" t="s">
        <v>13</v>
      </c>
      <c r="B16" s="4" t="s">
        <v>10</v>
      </c>
      <c r="C16" s="326"/>
      <c r="D16" s="326"/>
      <c r="E16" s="320"/>
      <c r="F16" s="363"/>
      <c r="P16" s="49"/>
      <c r="Q16" s="42"/>
      <c r="R16" s="334"/>
      <c r="S16" s="334"/>
      <c r="T16" s="335"/>
    </row>
    <row r="17" spans="1:20" ht="39.75" customHeight="1" thickBot="1">
      <c r="A17" s="7" t="s">
        <v>14</v>
      </c>
      <c r="B17" s="4"/>
      <c r="C17" s="321">
        <f>D17*6</f>
        <v>357.51600000000002</v>
      </c>
      <c r="D17" s="324">
        <f>E17*E5</f>
        <v>59.586000000000006</v>
      </c>
      <c r="E17" s="327">
        <v>0.02</v>
      </c>
      <c r="F17" s="132"/>
      <c r="P17" s="48"/>
      <c r="Q17" s="42"/>
      <c r="R17" s="345"/>
      <c r="S17" s="334"/>
      <c r="T17" s="335"/>
    </row>
    <row r="18" spans="1:20" ht="117" customHeight="1" thickBot="1">
      <c r="A18" s="24" t="s">
        <v>15</v>
      </c>
      <c r="B18" s="9" t="s">
        <v>7</v>
      </c>
      <c r="C18" s="322"/>
      <c r="D18" s="325"/>
      <c r="E18" s="319"/>
      <c r="F18" s="361"/>
      <c r="P18" s="49"/>
      <c r="Q18" s="50"/>
      <c r="R18" s="345"/>
      <c r="S18" s="334"/>
      <c r="T18" s="335"/>
    </row>
    <row r="19" spans="1:20" ht="51.75" customHeight="1" thickBot="1">
      <c r="A19" s="24" t="s">
        <v>16</v>
      </c>
      <c r="B19" s="9" t="s">
        <v>10</v>
      </c>
      <c r="C19" s="323"/>
      <c r="D19" s="326"/>
      <c r="E19" s="320"/>
      <c r="F19" s="363"/>
      <c r="P19" s="49"/>
      <c r="Q19" s="50"/>
      <c r="R19" s="345"/>
      <c r="S19" s="334"/>
      <c r="T19" s="335"/>
    </row>
    <row r="20" spans="1:20" ht="40.5" customHeight="1" thickBot="1">
      <c r="A20" s="7" t="s">
        <v>17</v>
      </c>
      <c r="B20" s="4"/>
      <c r="C20" s="324">
        <f>E20*E5*6</f>
        <v>25204.878000000001</v>
      </c>
      <c r="D20" s="324">
        <f>E20*E5</f>
        <v>4200.8130000000001</v>
      </c>
      <c r="E20" s="327">
        <v>1.41</v>
      </c>
      <c r="F20" s="361"/>
      <c r="P20" s="48"/>
      <c r="Q20" s="42"/>
      <c r="R20" s="334"/>
      <c r="S20" s="334"/>
      <c r="T20" s="335"/>
    </row>
    <row r="21" spans="1:20" ht="30" customHeight="1" thickBot="1">
      <c r="A21" s="10" t="s">
        <v>18</v>
      </c>
      <c r="B21" s="9" t="s">
        <v>7</v>
      </c>
      <c r="C21" s="325"/>
      <c r="D21" s="325"/>
      <c r="E21" s="319"/>
      <c r="F21" s="362"/>
      <c r="P21" s="51"/>
      <c r="Q21" s="50"/>
      <c r="R21" s="334"/>
      <c r="S21" s="334"/>
      <c r="T21" s="335"/>
    </row>
    <row r="22" spans="1:20" ht="65.25" thickBot="1">
      <c r="A22" s="37" t="s">
        <v>19</v>
      </c>
      <c r="B22" s="9" t="s">
        <v>7</v>
      </c>
      <c r="C22" s="325"/>
      <c r="D22" s="325"/>
      <c r="E22" s="319"/>
      <c r="F22" s="362"/>
      <c r="P22" s="51"/>
      <c r="Q22" s="50"/>
      <c r="R22" s="334"/>
      <c r="S22" s="334"/>
      <c r="T22" s="335"/>
    </row>
    <row r="23" spans="1:20" ht="24.75" customHeight="1" thickBot="1">
      <c r="A23" s="10" t="s">
        <v>20</v>
      </c>
      <c r="B23" s="9" t="s">
        <v>7</v>
      </c>
      <c r="C23" s="325"/>
      <c r="D23" s="325"/>
      <c r="E23" s="319"/>
      <c r="F23" s="362"/>
      <c r="P23" s="51"/>
      <c r="Q23" s="50"/>
      <c r="R23" s="334"/>
      <c r="S23" s="334"/>
      <c r="T23" s="335"/>
    </row>
    <row r="24" spans="1:20" ht="33" customHeight="1" thickBot="1">
      <c r="A24" s="10" t="s">
        <v>21</v>
      </c>
      <c r="B24" s="9" t="s">
        <v>10</v>
      </c>
      <c r="C24" s="325"/>
      <c r="D24" s="325"/>
      <c r="E24" s="319"/>
      <c r="F24" s="362"/>
      <c r="P24" s="51"/>
      <c r="Q24" s="50"/>
      <c r="R24" s="334"/>
      <c r="S24" s="334"/>
      <c r="T24" s="335"/>
    </row>
    <row r="25" spans="1:20" ht="53.25" customHeight="1" thickBot="1">
      <c r="A25" s="10" t="s">
        <v>22</v>
      </c>
      <c r="B25" s="9" t="s">
        <v>10</v>
      </c>
      <c r="C25" s="326"/>
      <c r="D25" s="326"/>
      <c r="E25" s="320"/>
      <c r="F25" s="363"/>
      <c r="P25" s="51"/>
      <c r="Q25" s="50"/>
      <c r="R25" s="334"/>
      <c r="S25" s="334"/>
      <c r="T25" s="335"/>
    </row>
    <row r="26" spans="1:20" ht="42.75" customHeight="1" thickBot="1">
      <c r="A26" s="7" t="s">
        <v>23</v>
      </c>
      <c r="B26" s="4"/>
      <c r="C26" s="324">
        <f>D26*6</f>
        <v>1430.0640000000001</v>
      </c>
      <c r="D26" s="324">
        <f>E26*E5</f>
        <v>238.34400000000002</v>
      </c>
      <c r="E26" s="327">
        <v>0.08</v>
      </c>
      <c r="F26" s="361"/>
      <c r="P26" s="48"/>
      <c r="Q26" s="42"/>
      <c r="R26" s="334"/>
      <c r="S26" s="334"/>
      <c r="T26" s="335"/>
    </row>
    <row r="27" spans="1:20" ht="38.25" customHeight="1" thickBot="1">
      <c r="A27" s="10" t="s">
        <v>24</v>
      </c>
      <c r="B27" s="9" t="s">
        <v>7</v>
      </c>
      <c r="C27" s="325"/>
      <c r="D27" s="325"/>
      <c r="E27" s="319"/>
      <c r="F27" s="362"/>
      <c r="P27" s="51"/>
      <c r="Q27" s="50"/>
      <c r="R27" s="334"/>
      <c r="S27" s="334"/>
      <c r="T27" s="335"/>
    </row>
    <row r="28" spans="1:20" ht="59.25" customHeight="1" thickBot="1">
      <c r="A28" s="10" t="s">
        <v>25</v>
      </c>
      <c r="B28" s="9" t="s">
        <v>7</v>
      </c>
      <c r="C28" s="325"/>
      <c r="D28" s="325"/>
      <c r="E28" s="319"/>
      <c r="F28" s="362"/>
      <c r="P28" s="51"/>
      <c r="Q28" s="50"/>
      <c r="R28" s="334"/>
      <c r="S28" s="334"/>
      <c r="T28" s="335"/>
    </row>
    <row r="29" spans="1:20" ht="45" customHeight="1" thickBot="1">
      <c r="A29" s="10" t="s">
        <v>16</v>
      </c>
      <c r="B29" s="9" t="s">
        <v>10</v>
      </c>
      <c r="C29" s="326"/>
      <c r="D29" s="326"/>
      <c r="E29" s="320"/>
      <c r="F29" s="363"/>
      <c r="P29" s="51"/>
      <c r="Q29" s="50"/>
      <c r="R29" s="334"/>
      <c r="S29" s="334"/>
      <c r="T29" s="335"/>
    </row>
    <row r="30" spans="1:20" ht="39.75" customHeight="1" thickBot="1">
      <c r="A30" s="7" t="s">
        <v>26</v>
      </c>
      <c r="B30" s="4"/>
      <c r="C30" s="321">
        <f>E30*E5*6</f>
        <v>5362.7400000000007</v>
      </c>
      <c r="D30" s="324">
        <f>E30*E5</f>
        <v>893.79000000000008</v>
      </c>
      <c r="E30" s="327">
        <v>0.3</v>
      </c>
      <c r="F30" s="361"/>
      <c r="P30" s="48"/>
      <c r="Q30" s="42"/>
      <c r="R30" s="345"/>
      <c r="S30" s="334"/>
      <c r="T30" s="335"/>
    </row>
    <row r="31" spans="1:20" ht="43.5" customHeight="1" thickBot="1">
      <c r="A31" s="24" t="s">
        <v>27</v>
      </c>
      <c r="B31" s="9" t="s">
        <v>7</v>
      </c>
      <c r="C31" s="322"/>
      <c r="D31" s="325"/>
      <c r="E31" s="319"/>
      <c r="F31" s="362"/>
      <c r="P31" s="49"/>
      <c r="Q31" s="52"/>
      <c r="R31" s="345"/>
      <c r="S31" s="334"/>
      <c r="T31" s="335"/>
    </row>
    <row r="32" spans="1:20" ht="41.25" customHeight="1" thickBot="1">
      <c r="A32" s="24" t="s">
        <v>28</v>
      </c>
      <c r="B32" s="9" t="s">
        <v>7</v>
      </c>
      <c r="C32" s="322"/>
      <c r="D32" s="325"/>
      <c r="E32" s="319"/>
      <c r="F32" s="362"/>
      <c r="P32" s="49"/>
      <c r="Q32" s="52"/>
      <c r="R32" s="345"/>
      <c r="S32" s="334"/>
      <c r="T32" s="335"/>
    </row>
    <row r="33" spans="1:20" ht="39.75" customHeight="1" thickBot="1">
      <c r="A33" s="24" t="s">
        <v>29</v>
      </c>
      <c r="B33" s="9" t="s">
        <v>7</v>
      </c>
      <c r="C33" s="322"/>
      <c r="D33" s="325"/>
      <c r="E33" s="319"/>
      <c r="F33" s="362"/>
      <c r="P33" s="49"/>
      <c r="Q33" s="52"/>
      <c r="R33" s="345"/>
      <c r="S33" s="334"/>
      <c r="T33" s="335"/>
    </row>
    <row r="34" spans="1:20" ht="48" customHeight="1" thickBot="1">
      <c r="A34" s="24" t="s">
        <v>30</v>
      </c>
      <c r="B34" s="9" t="s">
        <v>7</v>
      </c>
      <c r="C34" s="322"/>
      <c r="D34" s="325"/>
      <c r="E34" s="319"/>
      <c r="F34" s="362"/>
      <c r="P34" s="49"/>
      <c r="Q34" s="52"/>
      <c r="R34" s="345"/>
      <c r="S34" s="334"/>
      <c r="T34" s="335"/>
    </row>
    <row r="35" spans="1:20" ht="47.25" customHeight="1" thickBot="1">
      <c r="A35" s="24" t="s">
        <v>16</v>
      </c>
      <c r="B35" s="4" t="s">
        <v>10</v>
      </c>
      <c r="C35" s="323"/>
      <c r="D35" s="326"/>
      <c r="E35" s="320"/>
      <c r="F35" s="363"/>
      <c r="P35" s="49"/>
      <c r="Q35" s="52"/>
      <c r="R35" s="345"/>
      <c r="S35" s="334"/>
      <c r="T35" s="335"/>
    </row>
    <row r="36" spans="1:20" ht="40.5" customHeight="1" thickBot="1">
      <c r="A36" s="7" t="s">
        <v>32</v>
      </c>
      <c r="B36" s="4"/>
      <c r="C36" s="321">
        <f>D36*6</f>
        <v>357.51600000000002</v>
      </c>
      <c r="D36" s="324">
        <f>E36*E5</f>
        <v>59.586000000000006</v>
      </c>
      <c r="E36" s="327">
        <v>0.02</v>
      </c>
      <c r="F36" s="361"/>
      <c r="P36" s="48"/>
      <c r="Q36" s="42"/>
      <c r="R36" s="345"/>
      <c r="S36" s="334"/>
      <c r="T36" s="335"/>
    </row>
    <row r="37" spans="1:20" ht="64.5" customHeight="1" thickBot="1">
      <c r="A37" s="24" t="s">
        <v>33</v>
      </c>
      <c r="B37" s="9" t="s">
        <v>34</v>
      </c>
      <c r="C37" s="322"/>
      <c r="D37" s="325"/>
      <c r="E37" s="319"/>
      <c r="F37" s="362"/>
      <c r="P37" s="49"/>
      <c r="Q37" s="52"/>
      <c r="R37" s="345"/>
      <c r="S37" s="334"/>
      <c r="T37" s="335"/>
    </row>
    <row r="38" spans="1:20" ht="43.5" customHeight="1" thickBot="1">
      <c r="A38" s="24" t="s">
        <v>16</v>
      </c>
      <c r="B38" s="4" t="s">
        <v>10</v>
      </c>
      <c r="C38" s="323"/>
      <c r="D38" s="326"/>
      <c r="E38" s="320"/>
      <c r="F38" s="363"/>
      <c r="P38" s="49"/>
      <c r="Q38" s="52"/>
      <c r="R38" s="345"/>
      <c r="S38" s="334"/>
      <c r="T38" s="335"/>
    </row>
    <row r="39" spans="1:20" ht="77.25" customHeight="1" thickBot="1">
      <c r="A39" s="7" t="s">
        <v>35</v>
      </c>
      <c r="B39" s="4" t="s">
        <v>34</v>
      </c>
      <c r="C39" s="25">
        <f>E39*E5*6</f>
        <v>178.75800000000001</v>
      </c>
      <c r="D39" s="25">
        <f>E39*E5</f>
        <v>29.793000000000003</v>
      </c>
      <c r="E39" s="103">
        <v>0.01</v>
      </c>
      <c r="F39" s="132"/>
      <c r="P39" s="48"/>
      <c r="Q39" s="42"/>
      <c r="R39" s="53"/>
      <c r="S39" s="53"/>
      <c r="T39" s="54"/>
    </row>
    <row r="40" spans="1:20" ht="38.25" customHeight="1" thickBot="1">
      <c r="A40" s="7" t="s">
        <v>36</v>
      </c>
      <c r="B40" s="4"/>
      <c r="C40" s="328">
        <f>E40*E5*6</f>
        <v>357.51600000000002</v>
      </c>
      <c r="D40" s="329">
        <f>E40*E5</f>
        <v>59.586000000000006</v>
      </c>
      <c r="E40" s="318">
        <v>0.02</v>
      </c>
      <c r="F40" s="132"/>
      <c r="P40" s="48"/>
      <c r="Q40" s="42"/>
      <c r="R40" s="345"/>
      <c r="S40" s="334"/>
      <c r="T40" s="335"/>
    </row>
    <row r="41" spans="1:20" ht="69.75" customHeight="1" thickBot="1">
      <c r="A41" s="24" t="s">
        <v>37</v>
      </c>
      <c r="B41" s="4" t="s">
        <v>34</v>
      </c>
      <c r="C41" s="323"/>
      <c r="D41" s="326"/>
      <c r="E41" s="320"/>
      <c r="F41" s="132"/>
      <c r="P41" s="49"/>
      <c r="Q41" s="42"/>
      <c r="R41" s="345"/>
      <c r="S41" s="334"/>
      <c r="T41" s="335"/>
    </row>
    <row r="42" spans="1:20" ht="41.25" customHeight="1" thickBot="1">
      <c r="A42" s="7" t="s">
        <v>38</v>
      </c>
      <c r="B42" s="12"/>
      <c r="C42" s="321">
        <f>E42*E5*6</f>
        <v>178.75800000000001</v>
      </c>
      <c r="D42" s="324">
        <f>E42*E5</f>
        <v>29.793000000000003</v>
      </c>
      <c r="E42" s="327">
        <v>0.01</v>
      </c>
      <c r="F42" s="361"/>
      <c r="P42" s="48"/>
      <c r="Q42" s="41"/>
      <c r="R42" s="345"/>
      <c r="S42" s="334"/>
      <c r="T42" s="335"/>
    </row>
    <row r="43" spans="1:20" ht="93.75" customHeight="1" thickBot="1">
      <c r="A43" s="24" t="s">
        <v>39</v>
      </c>
      <c r="B43" s="12" t="s">
        <v>7</v>
      </c>
      <c r="C43" s="323"/>
      <c r="D43" s="326"/>
      <c r="E43" s="320"/>
      <c r="F43" s="363"/>
      <c r="P43" s="49"/>
      <c r="Q43" s="41"/>
      <c r="R43" s="345"/>
      <c r="S43" s="334"/>
      <c r="T43" s="335"/>
    </row>
    <row r="44" spans="1:20" s="31" customFormat="1" ht="45" customHeight="1" thickBot="1">
      <c r="A44" s="32" t="s">
        <v>40</v>
      </c>
      <c r="B44" s="28"/>
      <c r="C44" s="29">
        <f>C45+C48+C51+C56+C59</f>
        <v>69000.588000000003</v>
      </c>
      <c r="D44" s="36">
        <f>E44*E5</f>
        <v>11500.098</v>
      </c>
      <c r="E44" s="102">
        <f>E45+E48+E51+E56+E59</f>
        <v>3.86</v>
      </c>
      <c r="F44" s="280">
        <f>C44</f>
        <v>69000.588000000003</v>
      </c>
      <c r="G44" s="97"/>
      <c r="P44" s="55"/>
      <c r="Q44" s="44"/>
      <c r="R44" s="45"/>
      <c r="S44" s="56"/>
      <c r="T44" s="46"/>
    </row>
    <row r="45" spans="1:20" ht="35.25" customHeight="1" thickBot="1">
      <c r="A45" s="7" t="s">
        <v>41</v>
      </c>
      <c r="B45" s="6"/>
      <c r="C45" s="328">
        <f>D45*6</f>
        <v>4826.4660000000003</v>
      </c>
      <c r="D45" s="358">
        <f>E45*E5</f>
        <v>804.41100000000006</v>
      </c>
      <c r="E45" s="318">
        <v>0.27</v>
      </c>
      <c r="F45" s="361"/>
      <c r="P45" s="48"/>
      <c r="Q45" s="57"/>
      <c r="R45" s="345"/>
      <c r="S45" s="335"/>
      <c r="T45" s="335"/>
    </row>
    <row r="46" spans="1:20" ht="15.75" thickBot="1">
      <c r="A46" s="24" t="s">
        <v>42</v>
      </c>
      <c r="B46" s="4" t="s">
        <v>7</v>
      </c>
      <c r="C46" s="322"/>
      <c r="D46" s="359"/>
      <c r="E46" s="319"/>
      <c r="F46" s="362"/>
      <c r="P46" s="49"/>
      <c r="Q46" s="58"/>
      <c r="R46" s="345"/>
      <c r="S46" s="335"/>
      <c r="T46" s="335"/>
    </row>
    <row r="47" spans="1:20" ht="66" customHeight="1" thickBot="1">
      <c r="A47" s="24" t="s">
        <v>43</v>
      </c>
      <c r="B47" s="4" t="s">
        <v>10</v>
      </c>
      <c r="C47" s="323"/>
      <c r="D47" s="360"/>
      <c r="E47" s="320"/>
      <c r="F47" s="363"/>
      <c r="P47" s="49"/>
      <c r="Q47" s="58"/>
      <c r="R47" s="345"/>
      <c r="S47" s="335"/>
      <c r="T47" s="335"/>
    </row>
    <row r="48" spans="1:20" ht="39" thickBot="1">
      <c r="A48" s="7" t="s">
        <v>44</v>
      </c>
      <c r="B48" s="6"/>
      <c r="C48" s="321">
        <f>E48*E5*6</f>
        <v>21450.960000000003</v>
      </c>
      <c r="D48" s="324">
        <f>E48*E5</f>
        <v>3575.1600000000003</v>
      </c>
      <c r="E48" s="327">
        <v>1.2</v>
      </c>
      <c r="F48" s="361"/>
      <c r="P48" s="48"/>
      <c r="Q48" s="57"/>
      <c r="R48" s="345"/>
      <c r="S48" s="334"/>
      <c r="T48" s="335"/>
    </row>
    <row r="49" spans="1:20" ht="68.25" customHeight="1" thickBot="1">
      <c r="A49" s="24" t="s">
        <v>45</v>
      </c>
      <c r="B49" s="12" t="s">
        <v>46</v>
      </c>
      <c r="C49" s="322"/>
      <c r="D49" s="325"/>
      <c r="E49" s="319"/>
      <c r="F49" s="362"/>
      <c r="P49" s="49"/>
      <c r="Q49" s="41"/>
      <c r="R49" s="345"/>
      <c r="S49" s="334"/>
      <c r="T49" s="335"/>
    </row>
    <row r="50" spans="1:20" ht="56.25" customHeight="1" thickBot="1">
      <c r="A50" s="24" t="s">
        <v>47</v>
      </c>
      <c r="B50" s="4" t="s">
        <v>48</v>
      </c>
      <c r="C50" s="323"/>
      <c r="D50" s="326"/>
      <c r="E50" s="320"/>
      <c r="F50" s="363"/>
      <c r="P50" s="49"/>
      <c r="Q50" s="42"/>
      <c r="R50" s="345"/>
      <c r="S50" s="334"/>
      <c r="T50" s="335"/>
    </row>
    <row r="51" spans="1:20" ht="33" customHeight="1" thickBot="1">
      <c r="A51" s="7" t="s">
        <v>49</v>
      </c>
      <c r="B51" s="6"/>
      <c r="C51" s="324">
        <f>E51*E5*6</f>
        <v>15909.462000000001</v>
      </c>
      <c r="D51" s="324">
        <f>E51*E5</f>
        <v>2651.5770000000002</v>
      </c>
      <c r="E51" s="327">
        <v>0.89</v>
      </c>
      <c r="F51" s="361"/>
      <c r="P51" s="48"/>
      <c r="Q51" s="57"/>
      <c r="R51" s="334"/>
      <c r="S51" s="334"/>
      <c r="T51" s="335"/>
    </row>
    <row r="52" spans="1:20" ht="36.75" customHeight="1" thickBot="1">
      <c r="A52" s="24" t="s">
        <v>50</v>
      </c>
      <c r="B52" s="12" t="s">
        <v>34</v>
      </c>
      <c r="C52" s="325"/>
      <c r="D52" s="325"/>
      <c r="E52" s="319"/>
      <c r="F52" s="362"/>
      <c r="P52" s="49"/>
      <c r="Q52" s="59"/>
      <c r="R52" s="334"/>
      <c r="S52" s="334"/>
      <c r="T52" s="335"/>
    </row>
    <row r="53" spans="1:20" ht="27.75" customHeight="1" thickBot="1">
      <c r="A53" s="13" t="s">
        <v>51</v>
      </c>
      <c r="B53" s="12" t="s">
        <v>34</v>
      </c>
      <c r="C53" s="325"/>
      <c r="D53" s="325"/>
      <c r="E53" s="319"/>
      <c r="F53" s="362"/>
      <c r="P53" s="60"/>
      <c r="Q53" s="59"/>
      <c r="R53" s="334"/>
      <c r="S53" s="334"/>
      <c r="T53" s="335"/>
    </row>
    <row r="54" spans="1:20" ht="25.5" customHeight="1" thickBot="1">
      <c r="A54" s="13" t="s">
        <v>52</v>
      </c>
      <c r="B54" s="12" t="s">
        <v>10</v>
      </c>
      <c r="C54" s="325"/>
      <c r="D54" s="325"/>
      <c r="E54" s="319"/>
      <c r="F54" s="362"/>
      <c r="P54" s="60"/>
      <c r="Q54" s="59"/>
      <c r="R54" s="334"/>
      <c r="S54" s="334"/>
      <c r="T54" s="335"/>
    </row>
    <row r="55" spans="1:20" ht="36.75" customHeight="1" thickBot="1">
      <c r="A55" s="24" t="s">
        <v>53</v>
      </c>
      <c r="B55" s="4" t="s">
        <v>34</v>
      </c>
      <c r="C55" s="326"/>
      <c r="D55" s="326"/>
      <c r="E55" s="320"/>
      <c r="F55" s="363"/>
      <c r="P55" s="49"/>
      <c r="Q55" s="58"/>
      <c r="R55" s="334"/>
      <c r="S55" s="334"/>
      <c r="T55" s="335"/>
    </row>
    <row r="56" spans="1:20" ht="37.5" customHeight="1" thickBot="1">
      <c r="A56" s="7" t="s">
        <v>54</v>
      </c>
      <c r="B56" s="6"/>
      <c r="C56" s="324">
        <f>E56*E5*6</f>
        <v>4468.9500000000007</v>
      </c>
      <c r="D56" s="324">
        <f>E56*E5</f>
        <v>744.82500000000005</v>
      </c>
      <c r="E56" s="327">
        <v>0.25</v>
      </c>
      <c r="F56" s="361"/>
      <c r="P56" s="48"/>
      <c r="Q56" s="57"/>
      <c r="R56" s="334"/>
      <c r="S56" s="334"/>
      <c r="T56" s="335"/>
    </row>
    <row r="57" spans="1:20" ht="56.25" customHeight="1" thickBot="1">
      <c r="A57" s="24" t="s">
        <v>55</v>
      </c>
      <c r="B57" s="4" t="s">
        <v>31</v>
      </c>
      <c r="C57" s="325"/>
      <c r="D57" s="325"/>
      <c r="E57" s="319"/>
      <c r="F57" s="362"/>
      <c r="P57" s="49"/>
      <c r="Q57" s="42"/>
      <c r="R57" s="334"/>
      <c r="S57" s="334"/>
      <c r="T57" s="335"/>
    </row>
    <row r="58" spans="1:20" ht="49.5" customHeight="1" thickBot="1">
      <c r="A58" s="24" t="s">
        <v>56</v>
      </c>
      <c r="B58" s="4" t="s">
        <v>7</v>
      </c>
      <c r="C58" s="325"/>
      <c r="D58" s="325"/>
      <c r="E58" s="319"/>
      <c r="F58" s="363"/>
      <c r="P58" s="49"/>
      <c r="Q58" s="42"/>
      <c r="R58" s="334"/>
      <c r="S58" s="334"/>
      <c r="T58" s="335"/>
    </row>
    <row r="59" spans="1:20">
      <c r="A59" s="371" t="s">
        <v>118</v>
      </c>
      <c r="B59" s="376" t="s">
        <v>83</v>
      </c>
      <c r="C59" s="368">
        <f>E59*D5*6</f>
        <v>22344.75</v>
      </c>
      <c r="D59" s="368">
        <f>E59*E5</f>
        <v>3724.125</v>
      </c>
      <c r="E59" s="388">
        <v>1.25</v>
      </c>
      <c r="F59" s="361"/>
      <c r="P59" s="48"/>
      <c r="Q59" s="57"/>
      <c r="R59" s="334"/>
      <c r="S59" s="334"/>
      <c r="T59" s="335"/>
    </row>
    <row r="60" spans="1:20" ht="24.75" customHeight="1" thickBot="1">
      <c r="A60" s="348"/>
      <c r="B60" s="377"/>
      <c r="C60" s="368"/>
      <c r="D60" s="368"/>
      <c r="E60" s="388"/>
      <c r="F60" s="363"/>
      <c r="P60" s="49"/>
      <c r="Q60" s="42"/>
      <c r="R60" s="334"/>
      <c r="S60" s="334"/>
      <c r="T60" s="335"/>
    </row>
    <row r="61" spans="1:20" s="31" customFormat="1" ht="26.25" thickBot="1">
      <c r="A61" s="32" t="s">
        <v>60</v>
      </c>
      <c r="B61" s="90"/>
      <c r="C61" s="92">
        <f>C62+C67+C73+C78+C81</f>
        <v>109936.17</v>
      </c>
      <c r="D61" s="92">
        <f>E61*E5</f>
        <v>18322.695000000003</v>
      </c>
      <c r="E61" s="105">
        <f>E62+E67+E73+E78+E81</f>
        <v>6.15</v>
      </c>
      <c r="F61" s="294">
        <f>C61</f>
        <v>109936.17</v>
      </c>
      <c r="G61" s="97"/>
      <c r="H61" s="97"/>
      <c r="J61" s="97"/>
      <c r="P61" s="55"/>
      <c r="Q61" s="44"/>
      <c r="R61" s="61"/>
      <c r="S61" s="61"/>
      <c r="T61" s="62"/>
    </row>
    <row r="62" spans="1:20" ht="26.25" thickBot="1">
      <c r="A62" s="7" t="s">
        <v>61</v>
      </c>
      <c r="B62" s="12"/>
      <c r="C62" s="325">
        <f>E62*E5*6</f>
        <v>31818.924000000003</v>
      </c>
      <c r="D62" s="325">
        <f>E62*E5</f>
        <v>5303.1540000000005</v>
      </c>
      <c r="E62" s="319">
        <v>1.78</v>
      </c>
      <c r="F62" s="361"/>
      <c r="P62" s="48"/>
      <c r="Q62" s="41"/>
      <c r="R62" s="334"/>
      <c r="S62" s="334"/>
      <c r="T62" s="335"/>
    </row>
    <row r="63" spans="1:20" ht="84.75" customHeight="1">
      <c r="A63" s="83" t="s">
        <v>62</v>
      </c>
      <c r="B63" s="85" t="s">
        <v>63</v>
      </c>
      <c r="C63" s="325"/>
      <c r="D63" s="325"/>
      <c r="E63" s="319"/>
      <c r="F63" s="362"/>
      <c r="P63" s="49"/>
      <c r="Q63" s="42"/>
      <c r="R63" s="334"/>
      <c r="S63" s="334"/>
      <c r="T63" s="335"/>
    </row>
    <row r="64" spans="1:20" ht="42.75" customHeight="1">
      <c r="A64" s="364" t="s">
        <v>92</v>
      </c>
      <c r="B64" s="366" t="s">
        <v>7</v>
      </c>
      <c r="C64" s="369"/>
      <c r="D64" s="325"/>
      <c r="E64" s="319"/>
      <c r="F64" s="362"/>
      <c r="P64" s="49"/>
      <c r="Q64" s="41"/>
      <c r="R64" s="334"/>
      <c r="S64" s="334"/>
      <c r="T64" s="335"/>
    </row>
    <row r="65" spans="1:20" ht="2.25" hidden="1" customHeight="1" thickBot="1">
      <c r="A65" s="365"/>
      <c r="B65" s="367"/>
      <c r="C65" s="369"/>
      <c r="D65" s="325"/>
      <c r="E65" s="319"/>
      <c r="F65" s="362"/>
      <c r="P65" s="49"/>
      <c r="Q65" s="41"/>
      <c r="R65" s="334"/>
      <c r="S65" s="334"/>
      <c r="T65" s="335"/>
    </row>
    <row r="66" spans="1:20" ht="34.5" customHeight="1" thickBot="1">
      <c r="A66" s="99" t="s">
        <v>65</v>
      </c>
      <c r="B66" s="100" t="s">
        <v>10</v>
      </c>
      <c r="C66" s="370"/>
      <c r="D66" s="326"/>
      <c r="E66" s="320"/>
      <c r="F66" s="363"/>
      <c r="P66" s="49"/>
      <c r="Q66" s="41"/>
      <c r="R66" s="334"/>
      <c r="S66" s="334"/>
      <c r="T66" s="335"/>
    </row>
    <row r="67" spans="1:20" ht="75.75" customHeight="1" thickBot="1">
      <c r="A67" s="7" t="s">
        <v>66</v>
      </c>
      <c r="B67" s="12"/>
      <c r="C67" s="324">
        <f>E67*E5*6</f>
        <v>28065.006000000001</v>
      </c>
      <c r="D67" s="324">
        <f>E67*E5</f>
        <v>4677.5010000000002</v>
      </c>
      <c r="E67" s="327">
        <v>1.57</v>
      </c>
      <c r="F67" s="361"/>
      <c r="P67" s="48"/>
      <c r="Q67" s="41"/>
      <c r="R67" s="334"/>
      <c r="S67" s="334"/>
      <c r="T67" s="335"/>
    </row>
    <row r="68" spans="1:20" ht="33.75" customHeight="1" thickBot="1">
      <c r="A68" s="24" t="s">
        <v>67</v>
      </c>
      <c r="B68" s="4" t="s">
        <v>10</v>
      </c>
      <c r="C68" s="325"/>
      <c r="D68" s="325"/>
      <c r="E68" s="319"/>
      <c r="F68" s="362"/>
      <c r="P68" s="49"/>
      <c r="Q68" s="42"/>
      <c r="R68" s="334"/>
      <c r="S68" s="334"/>
      <c r="T68" s="335"/>
    </row>
    <row r="69" spans="1:20" ht="36.75" customHeight="1" thickBot="1">
      <c r="A69" s="24" t="s">
        <v>68</v>
      </c>
      <c r="B69" s="4" t="s">
        <v>10</v>
      </c>
      <c r="C69" s="325"/>
      <c r="D69" s="325"/>
      <c r="E69" s="319"/>
      <c r="F69" s="362"/>
      <c r="P69" s="49"/>
      <c r="Q69" s="42"/>
      <c r="R69" s="334"/>
      <c r="S69" s="334"/>
      <c r="T69" s="335"/>
    </row>
    <row r="70" spans="1:20" ht="36" customHeight="1" thickBot="1">
      <c r="A70" s="24" t="s">
        <v>69</v>
      </c>
      <c r="B70" s="4" t="s">
        <v>10</v>
      </c>
      <c r="C70" s="325"/>
      <c r="D70" s="325"/>
      <c r="E70" s="319"/>
      <c r="F70" s="362"/>
      <c r="P70" s="49"/>
      <c r="Q70" s="42"/>
      <c r="R70" s="334"/>
      <c r="S70" s="334"/>
      <c r="T70" s="335"/>
    </row>
    <row r="71" spans="1:20" ht="38.25" customHeight="1" thickBot="1">
      <c r="A71" s="24" t="s">
        <v>70</v>
      </c>
      <c r="B71" s="4" t="s">
        <v>10</v>
      </c>
      <c r="C71" s="325"/>
      <c r="D71" s="325"/>
      <c r="E71" s="319"/>
      <c r="F71" s="362"/>
      <c r="P71" s="49"/>
      <c r="Q71" s="42"/>
      <c r="R71" s="334"/>
      <c r="S71" s="334"/>
      <c r="T71" s="335"/>
    </row>
    <row r="72" spans="1:20" ht="24" customHeight="1" thickBot="1">
      <c r="A72" s="24" t="s">
        <v>71</v>
      </c>
      <c r="B72" s="4" t="s">
        <v>72</v>
      </c>
      <c r="C72" s="326"/>
      <c r="D72" s="326"/>
      <c r="E72" s="320"/>
      <c r="F72" s="363"/>
      <c r="P72" s="49"/>
      <c r="Q72" s="42"/>
      <c r="R72" s="334"/>
      <c r="S72" s="334"/>
      <c r="T72" s="335"/>
    </row>
    <row r="73" spans="1:20" ht="25.5" customHeight="1" thickBot="1">
      <c r="A73" s="7" t="s">
        <v>73</v>
      </c>
      <c r="B73" s="12"/>
      <c r="C73" s="324">
        <f>E73*E5*6</f>
        <v>10546.722</v>
      </c>
      <c r="D73" s="324">
        <f>E73*E5</f>
        <v>1757.787</v>
      </c>
      <c r="E73" s="327">
        <v>0.59</v>
      </c>
      <c r="F73" s="361"/>
      <c r="P73" s="48"/>
      <c r="Q73" s="41"/>
      <c r="R73" s="334"/>
      <c r="S73" s="334"/>
      <c r="T73" s="335"/>
    </row>
    <row r="74" spans="1:20" ht="22.5" customHeight="1" thickBot="1">
      <c r="A74" s="24" t="s">
        <v>74</v>
      </c>
      <c r="B74" s="12" t="s">
        <v>75</v>
      </c>
      <c r="C74" s="325"/>
      <c r="D74" s="325"/>
      <c r="E74" s="319"/>
      <c r="F74" s="362"/>
      <c r="P74" s="49"/>
      <c r="Q74" s="41"/>
      <c r="R74" s="334"/>
      <c r="S74" s="334"/>
      <c r="T74" s="335"/>
    </row>
    <row r="75" spans="1:20" ht="21.75" customHeight="1" thickBot="1">
      <c r="A75" s="24" t="s">
        <v>76</v>
      </c>
      <c r="B75" s="12" t="s">
        <v>10</v>
      </c>
      <c r="C75" s="325"/>
      <c r="D75" s="325"/>
      <c r="E75" s="319"/>
      <c r="F75" s="362"/>
      <c r="P75" s="49"/>
      <c r="Q75" s="41"/>
      <c r="R75" s="334"/>
      <c r="S75" s="334"/>
      <c r="T75" s="335"/>
    </row>
    <row r="76" spans="1:20" ht="35.25" customHeight="1" thickBot="1">
      <c r="A76" s="346" t="s">
        <v>77</v>
      </c>
      <c r="B76" s="14"/>
      <c r="C76" s="325"/>
      <c r="D76" s="325"/>
      <c r="E76" s="319"/>
      <c r="F76" s="362"/>
      <c r="P76" s="351"/>
      <c r="Q76" s="49"/>
      <c r="R76" s="334"/>
      <c r="S76" s="334"/>
      <c r="T76" s="335"/>
    </row>
    <row r="77" spans="1:20" ht="15.75" thickBot="1">
      <c r="A77" s="347"/>
      <c r="B77" s="12" t="s">
        <v>72</v>
      </c>
      <c r="C77" s="326"/>
      <c r="D77" s="326"/>
      <c r="E77" s="320"/>
      <c r="F77" s="363"/>
      <c r="P77" s="351"/>
      <c r="Q77" s="41"/>
      <c r="R77" s="334"/>
      <c r="S77" s="334"/>
      <c r="T77" s="335"/>
    </row>
    <row r="78" spans="1:20" ht="15.75" thickBot="1">
      <c r="A78" s="7" t="s">
        <v>78</v>
      </c>
      <c r="B78" s="6"/>
      <c r="C78" s="321">
        <f>E78*D5*6</f>
        <v>28601.279999999999</v>
      </c>
      <c r="D78" s="324">
        <f>E78*E5</f>
        <v>4766.88</v>
      </c>
      <c r="E78" s="327">
        <v>1.6</v>
      </c>
      <c r="F78" s="361"/>
      <c r="P78" s="48"/>
      <c r="Q78" s="57"/>
      <c r="R78" s="345"/>
      <c r="S78" s="334"/>
      <c r="T78" s="335"/>
    </row>
    <row r="79" spans="1:20" ht="26.25" thickBot="1">
      <c r="A79" s="24" t="s">
        <v>79</v>
      </c>
      <c r="B79" s="4" t="s">
        <v>80</v>
      </c>
      <c r="C79" s="322"/>
      <c r="D79" s="325"/>
      <c r="E79" s="319"/>
      <c r="F79" s="362"/>
      <c r="P79" s="49"/>
      <c r="Q79" s="42"/>
      <c r="R79" s="345"/>
      <c r="S79" s="334"/>
      <c r="T79" s="335"/>
    </row>
    <row r="80" spans="1:20" ht="68.25" customHeight="1" thickBot="1">
      <c r="A80" s="24" t="s">
        <v>81</v>
      </c>
      <c r="B80" s="4" t="s">
        <v>10</v>
      </c>
      <c r="C80" s="323"/>
      <c r="D80" s="326"/>
      <c r="E80" s="320"/>
      <c r="F80" s="363"/>
      <c r="P80" s="49"/>
      <c r="Q80" s="42"/>
      <c r="R80" s="345"/>
      <c r="S80" s="334"/>
      <c r="T80" s="335"/>
    </row>
    <row r="81" spans="1:20" ht="54.75" customHeight="1" thickBot="1">
      <c r="A81" s="7" t="s">
        <v>82</v>
      </c>
      <c r="B81" s="4" t="s">
        <v>83</v>
      </c>
      <c r="C81" s="25">
        <f>E81*D5*6</f>
        <v>10904.238000000001</v>
      </c>
      <c r="D81" s="25">
        <f>E81*E5</f>
        <v>1817.373</v>
      </c>
      <c r="E81" s="103">
        <v>0.61</v>
      </c>
      <c r="F81" s="132"/>
      <c r="P81" s="48"/>
      <c r="Q81" s="42"/>
      <c r="R81" s="53"/>
      <c r="S81" s="53"/>
      <c r="T81" s="54"/>
    </row>
    <row r="82" spans="1:20" s="31" customFormat="1" ht="27" customHeight="1" thickBot="1">
      <c r="A82" s="27" t="s">
        <v>84</v>
      </c>
      <c r="B82" s="35"/>
      <c r="C82" s="34">
        <v>0</v>
      </c>
      <c r="D82" s="34">
        <v>0</v>
      </c>
      <c r="E82" s="106">
        <v>0</v>
      </c>
      <c r="F82" s="131"/>
      <c r="P82" s="43"/>
      <c r="Q82" s="63"/>
      <c r="R82" s="61"/>
      <c r="S82" s="61"/>
      <c r="T82" s="62"/>
    </row>
    <row r="83" spans="1:20" ht="27.75" customHeight="1" thickBot="1">
      <c r="A83" s="15" t="s">
        <v>85</v>
      </c>
      <c r="B83" s="12" t="s">
        <v>46</v>
      </c>
      <c r="C83" s="26">
        <v>0</v>
      </c>
      <c r="D83" s="26">
        <v>0</v>
      </c>
      <c r="E83" s="107">
        <v>0</v>
      </c>
      <c r="F83" s="134"/>
      <c r="P83" s="64"/>
      <c r="Q83" s="41"/>
      <c r="R83" s="65"/>
      <c r="S83" s="65"/>
      <c r="T83" s="66"/>
    </row>
    <row r="84" spans="1:20" ht="78.75" customHeight="1" thickBot="1">
      <c r="A84" s="27" t="s">
        <v>119</v>
      </c>
      <c r="B84" s="94"/>
      <c r="C84" s="34">
        <v>0</v>
      </c>
      <c r="D84" s="34">
        <v>0</v>
      </c>
      <c r="E84" s="106">
        <v>0</v>
      </c>
      <c r="F84" s="137"/>
      <c r="P84" s="64"/>
      <c r="Q84" s="41"/>
      <c r="R84" s="65"/>
      <c r="S84" s="65"/>
      <c r="T84" s="66"/>
    </row>
    <row r="85" spans="1:20" ht="78.75" customHeight="1" thickBot="1">
      <c r="A85" s="27" t="s">
        <v>126</v>
      </c>
      <c r="B85" s="94"/>
      <c r="C85" s="34">
        <v>6435.54</v>
      </c>
      <c r="D85" s="34"/>
      <c r="E85" s="106"/>
      <c r="F85" s="232">
        <v>6435.54</v>
      </c>
      <c r="P85" s="64"/>
      <c r="Q85" s="41"/>
      <c r="R85" s="65"/>
      <c r="S85" s="65"/>
      <c r="T85" s="66"/>
    </row>
    <row r="86" spans="1:20" ht="78.75" customHeight="1" thickBot="1">
      <c r="A86" s="27" t="s">
        <v>128</v>
      </c>
      <c r="B86" s="94"/>
      <c r="C86" s="34">
        <v>894.78</v>
      </c>
      <c r="D86" s="34"/>
      <c r="E86" s="106"/>
      <c r="F86" s="232">
        <v>894.78</v>
      </c>
      <c r="P86" s="64"/>
      <c r="Q86" s="41"/>
      <c r="R86" s="65"/>
      <c r="S86" s="65"/>
      <c r="T86" s="66"/>
    </row>
    <row r="87" spans="1:20" ht="78.75" customHeight="1" thickBot="1">
      <c r="A87" s="27" t="s">
        <v>135</v>
      </c>
      <c r="B87" s="94"/>
      <c r="C87" s="34">
        <v>80.94</v>
      </c>
      <c r="D87" s="34"/>
      <c r="E87" s="106"/>
      <c r="F87" s="232">
        <v>80.94</v>
      </c>
      <c r="P87" s="64"/>
      <c r="Q87" s="41"/>
      <c r="R87" s="65"/>
      <c r="S87" s="65"/>
      <c r="T87" s="66"/>
    </row>
    <row r="88" spans="1:20" ht="25.5" customHeight="1" thickBot="1">
      <c r="A88" s="5" t="s">
        <v>86</v>
      </c>
      <c r="B88" s="16"/>
      <c r="C88" s="26">
        <f>C61+C44+C8+C85+C86+C87</f>
        <v>222278.37600000002</v>
      </c>
      <c r="D88" s="26">
        <f>D82+D61+D44+D8</f>
        <v>35811.186000000002</v>
      </c>
      <c r="E88" s="107">
        <f>E82+E61+E44+E8</f>
        <v>12.02</v>
      </c>
      <c r="F88" s="135">
        <f>F8+F44+F61+F85+F86+F87</f>
        <v>222278.37600000002</v>
      </c>
      <c r="P88" s="67"/>
      <c r="Q88" s="68"/>
      <c r="R88" s="65"/>
      <c r="S88" s="65"/>
      <c r="T88" s="66"/>
    </row>
    <row r="89" spans="1:20" ht="16.5">
      <c r="A89" s="375" t="s">
        <v>132</v>
      </c>
      <c r="B89" s="357"/>
      <c r="C89" s="357"/>
      <c r="D89" s="357"/>
      <c r="E89" s="357"/>
      <c r="F89" s="261">
        <v>56062.61</v>
      </c>
    </row>
    <row r="90" spans="1:20" ht="16.5">
      <c r="A90" s="375" t="s">
        <v>133</v>
      </c>
      <c r="B90" s="357"/>
      <c r="C90" s="357"/>
      <c r="D90" s="357"/>
      <c r="E90" s="357"/>
      <c r="F90" s="282">
        <f>F88+F89-F91</f>
        <v>220934.49600000004</v>
      </c>
    </row>
    <row r="91" spans="1:20" ht="16.5">
      <c r="A91" s="375" t="s">
        <v>134</v>
      </c>
      <c r="B91" s="357"/>
      <c r="C91" s="357"/>
      <c r="D91" s="357"/>
      <c r="E91" s="357"/>
      <c r="F91" s="261">
        <v>57406.49</v>
      </c>
    </row>
    <row r="92" spans="1:20">
      <c r="J92" s="96"/>
    </row>
    <row r="93" spans="1:20">
      <c r="C93" s="96"/>
    </row>
    <row r="94" spans="1:20">
      <c r="A94" s="136" t="s">
        <v>121</v>
      </c>
    </row>
    <row r="95" spans="1:20">
      <c r="A95" s="136"/>
    </row>
    <row r="96" spans="1:20">
      <c r="A96" s="136" t="s">
        <v>122</v>
      </c>
    </row>
  </sheetData>
  <mergeCells count="136">
    <mergeCell ref="S78:S80"/>
    <mergeCell ref="T78:T80"/>
    <mergeCell ref="A76:A77"/>
    <mergeCell ref="P76:P77"/>
    <mergeCell ref="C78:C80"/>
    <mergeCell ref="D78:D80"/>
    <mergeCell ref="E78:E80"/>
    <mergeCell ref="R78:R80"/>
    <mergeCell ref="C73:C77"/>
    <mergeCell ref="D73:D77"/>
    <mergeCell ref="E73:E77"/>
    <mergeCell ref="R73:R77"/>
    <mergeCell ref="S73:S77"/>
    <mergeCell ref="T73:T77"/>
    <mergeCell ref="F73:F77"/>
    <mergeCell ref="F78:F80"/>
    <mergeCell ref="R67:R72"/>
    <mergeCell ref="S67:S72"/>
    <mergeCell ref="T67:T72"/>
    <mergeCell ref="C62:C66"/>
    <mergeCell ref="D62:D66"/>
    <mergeCell ref="E62:E66"/>
    <mergeCell ref="R62:R66"/>
    <mergeCell ref="S62:S66"/>
    <mergeCell ref="T62:T66"/>
    <mergeCell ref="F62:F66"/>
    <mergeCell ref="F67:F72"/>
    <mergeCell ref="T51:T55"/>
    <mergeCell ref="C48:C50"/>
    <mergeCell ref="D48:D50"/>
    <mergeCell ref="E48:E50"/>
    <mergeCell ref="R48:R50"/>
    <mergeCell ref="S48:S50"/>
    <mergeCell ref="T48:T50"/>
    <mergeCell ref="C59:C60"/>
    <mergeCell ref="D59:D60"/>
    <mergeCell ref="E59:E60"/>
    <mergeCell ref="R59:R60"/>
    <mergeCell ref="S59:S60"/>
    <mergeCell ref="T59:T60"/>
    <mergeCell ref="C56:C58"/>
    <mergeCell ref="D56:D58"/>
    <mergeCell ref="E56:E58"/>
    <mergeCell ref="R56:R58"/>
    <mergeCell ref="S56:S58"/>
    <mergeCell ref="T56:T58"/>
    <mergeCell ref="F48:F50"/>
    <mergeCell ref="F51:F55"/>
    <mergeCell ref="F56:F58"/>
    <mergeCell ref="F59:F60"/>
    <mergeCell ref="R51:R55"/>
    <mergeCell ref="T40:T41"/>
    <mergeCell ref="C36:C38"/>
    <mergeCell ref="D36:D38"/>
    <mergeCell ref="E36:E38"/>
    <mergeCell ref="R36:R38"/>
    <mergeCell ref="S36:S38"/>
    <mergeCell ref="T36:T38"/>
    <mergeCell ref="C45:C47"/>
    <mergeCell ref="D45:D47"/>
    <mergeCell ref="E45:E47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F36:F38"/>
    <mergeCell ref="F42:F43"/>
    <mergeCell ref="F45:F47"/>
    <mergeCell ref="T30:T35"/>
    <mergeCell ref="C26:C29"/>
    <mergeCell ref="D26:D29"/>
    <mergeCell ref="E26:E29"/>
    <mergeCell ref="R26:R29"/>
    <mergeCell ref="S26:S29"/>
    <mergeCell ref="T26:T29"/>
    <mergeCell ref="F18:F19"/>
    <mergeCell ref="F20:F25"/>
    <mergeCell ref="F26:F29"/>
    <mergeCell ref="F30:F35"/>
    <mergeCell ref="S51:S55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F9:F13"/>
    <mergeCell ref="F14:F16"/>
    <mergeCell ref="T20:T25"/>
    <mergeCell ref="C17:C19"/>
    <mergeCell ref="D17:D19"/>
    <mergeCell ref="E17:E19"/>
    <mergeCell ref="R17:R19"/>
    <mergeCell ref="S17:S19"/>
    <mergeCell ref="T17:T19"/>
    <mergeCell ref="C30:C35"/>
    <mergeCell ref="D30:D35"/>
    <mergeCell ref="E30:E35"/>
    <mergeCell ref="R30:R35"/>
    <mergeCell ref="R14:R16"/>
    <mergeCell ref="S14:S16"/>
    <mergeCell ref="C20:C25"/>
    <mergeCell ref="D20:D25"/>
    <mergeCell ref="E20:E25"/>
    <mergeCell ref="R20:R25"/>
    <mergeCell ref="S20:S25"/>
    <mergeCell ref="C40:C41"/>
    <mergeCell ref="D40:D41"/>
    <mergeCell ref="E40:E41"/>
    <mergeCell ref="R40:R41"/>
    <mergeCell ref="S40:S41"/>
    <mergeCell ref="S30:S35"/>
    <mergeCell ref="A89:E89"/>
    <mergeCell ref="A90:E90"/>
    <mergeCell ref="A91:E91"/>
    <mergeCell ref="A59:A60"/>
    <mergeCell ref="B59:B60"/>
    <mergeCell ref="A64:A65"/>
    <mergeCell ref="B64:B65"/>
    <mergeCell ref="C14:C16"/>
    <mergeCell ref="D14:D16"/>
    <mergeCell ref="E14:E16"/>
    <mergeCell ref="C51:C55"/>
    <mergeCell ref="D51:D55"/>
    <mergeCell ref="E51:E55"/>
    <mergeCell ref="C67:C72"/>
    <mergeCell ref="D67:D72"/>
    <mergeCell ref="E67:E72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96"/>
  <sheetViews>
    <sheetView topLeftCell="A83" workbookViewId="0">
      <selection sqref="A1:F96"/>
    </sheetView>
  </sheetViews>
  <sheetFormatPr defaultRowHeight="15"/>
  <cols>
    <col min="1" max="1" width="80.42578125" style="1" customWidth="1"/>
    <col min="2" max="2" width="14.28515625" style="69" customWidth="1"/>
    <col min="3" max="3" width="10.5703125" style="1" customWidth="1"/>
    <col min="4" max="5" width="10.7109375" style="1" customWidth="1"/>
    <col min="6" max="6" width="12.5703125" style="1" customWidth="1"/>
    <col min="7" max="9" width="9.5703125" style="1" bestFit="1" customWidth="1"/>
    <col min="10" max="10" width="9.140625" style="1"/>
    <col min="11" max="12" width="9.5703125" style="1" bestFit="1" customWidth="1"/>
    <col min="13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138</v>
      </c>
    </row>
    <row r="2" spans="1:21" ht="43.5" customHeight="1" thickBot="1">
      <c r="A2" s="330" t="s">
        <v>102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36.75" thickBot="1">
      <c r="D3" s="21" t="s">
        <v>87</v>
      </c>
      <c r="E3" s="22" t="s">
        <v>88</v>
      </c>
      <c r="P3" s="38"/>
      <c r="Q3" s="38"/>
      <c r="R3" s="38"/>
      <c r="S3" s="39"/>
      <c r="T3" s="39"/>
      <c r="U3" s="38"/>
    </row>
    <row r="4" spans="1:21" ht="15.75" thickBot="1">
      <c r="D4" s="23">
        <v>2745.9</v>
      </c>
      <c r="E4" s="23">
        <v>2745.9</v>
      </c>
      <c r="P4" s="38"/>
      <c r="Q4" s="38"/>
      <c r="R4" s="38"/>
      <c r="S4" s="40"/>
      <c r="T4" s="40"/>
      <c r="U4" s="38"/>
    </row>
    <row r="5" spans="1:21" ht="77.25" thickBot="1">
      <c r="A5" s="19" t="s">
        <v>0</v>
      </c>
      <c r="B5" s="2" t="s">
        <v>1</v>
      </c>
      <c r="C5" s="17" t="s">
        <v>131</v>
      </c>
      <c r="D5" s="18" t="s">
        <v>2</v>
      </c>
      <c r="E5" s="2" t="s">
        <v>2</v>
      </c>
      <c r="F5" s="129" t="s">
        <v>120</v>
      </c>
      <c r="P5" s="41"/>
      <c r="Q5" s="42"/>
      <c r="R5" s="42"/>
      <c r="S5" s="42"/>
      <c r="T5" s="42"/>
      <c r="U5" s="38"/>
    </row>
    <row r="6" spans="1:21" ht="15.75" thickBot="1">
      <c r="A6" s="3">
        <v>1</v>
      </c>
      <c r="B6" s="4">
        <v>2</v>
      </c>
      <c r="C6" s="4">
        <v>3</v>
      </c>
      <c r="D6" s="4">
        <v>4</v>
      </c>
      <c r="E6" s="101">
        <v>5</v>
      </c>
      <c r="F6" s="138">
        <v>6</v>
      </c>
      <c r="P6" s="41"/>
      <c r="Q6" s="42"/>
      <c r="R6" s="42"/>
      <c r="S6" s="42"/>
      <c r="T6" s="42"/>
      <c r="U6" s="38"/>
    </row>
    <row r="7" spans="1:21" s="31" customFormat="1" ht="85.5" customHeight="1" thickBot="1">
      <c r="A7" s="27" t="s">
        <v>3</v>
      </c>
      <c r="B7" s="28"/>
      <c r="C7" s="29">
        <f>D7*6</f>
        <v>33115.554000000004</v>
      </c>
      <c r="D7" s="29">
        <f>E7*E4</f>
        <v>5519.259</v>
      </c>
      <c r="E7" s="102">
        <f>E8+E13+E16+E19+E25+E29+E35+E38+E39+E41</f>
        <v>2.0099999999999998</v>
      </c>
      <c r="F7" s="298">
        <f>C7</f>
        <v>33115.554000000004</v>
      </c>
      <c r="G7" s="97"/>
      <c r="I7" s="97"/>
      <c r="P7" s="43"/>
      <c r="Q7" s="44"/>
      <c r="R7" s="45"/>
      <c r="S7" s="45"/>
      <c r="T7" s="46"/>
      <c r="U7" s="47"/>
    </row>
    <row r="8" spans="1:21" ht="37.5" customHeight="1" thickBot="1">
      <c r="A8" s="7" t="s">
        <v>4</v>
      </c>
      <c r="B8" s="4"/>
      <c r="C8" s="336">
        <f>D8*6</f>
        <v>988.52399999999989</v>
      </c>
      <c r="D8" s="339">
        <f>E8*E4</f>
        <v>164.75399999999999</v>
      </c>
      <c r="E8" s="342">
        <v>0.06</v>
      </c>
      <c r="F8" s="315"/>
      <c r="P8" s="48"/>
      <c r="Q8" s="42"/>
      <c r="R8" s="331"/>
      <c r="S8" s="332"/>
      <c r="T8" s="333"/>
    </row>
    <row r="9" spans="1:21" ht="36" customHeight="1" thickBot="1">
      <c r="A9" s="24" t="s">
        <v>5</v>
      </c>
      <c r="B9" s="4"/>
      <c r="C9" s="337"/>
      <c r="D9" s="340"/>
      <c r="E9" s="343"/>
      <c r="F9" s="316"/>
      <c r="P9" s="49"/>
      <c r="Q9" s="42"/>
      <c r="R9" s="331"/>
      <c r="S9" s="332"/>
      <c r="T9" s="333"/>
    </row>
    <row r="10" spans="1:21" ht="37.5" customHeight="1" thickBot="1">
      <c r="A10" s="24" t="s">
        <v>6</v>
      </c>
      <c r="B10" s="4" t="s">
        <v>7</v>
      </c>
      <c r="C10" s="337"/>
      <c r="D10" s="340"/>
      <c r="E10" s="343"/>
      <c r="F10" s="316"/>
      <c r="P10" s="49"/>
      <c r="Q10" s="42"/>
      <c r="R10" s="331"/>
      <c r="S10" s="332"/>
      <c r="T10" s="333"/>
    </row>
    <row r="11" spans="1:21" ht="51" customHeight="1" thickBot="1">
      <c r="A11" s="24" t="s">
        <v>8</v>
      </c>
      <c r="B11" s="4" t="s">
        <v>7</v>
      </c>
      <c r="C11" s="337"/>
      <c r="D11" s="340"/>
      <c r="E11" s="343"/>
      <c r="F11" s="316"/>
      <c r="P11" s="49"/>
      <c r="Q11" s="42"/>
      <c r="R11" s="331"/>
      <c r="S11" s="332"/>
      <c r="T11" s="333"/>
    </row>
    <row r="12" spans="1:21" ht="50.25" customHeight="1" thickBot="1">
      <c r="A12" s="24" t="s">
        <v>9</v>
      </c>
      <c r="B12" s="4" t="s">
        <v>10</v>
      </c>
      <c r="C12" s="338"/>
      <c r="D12" s="341"/>
      <c r="E12" s="344"/>
      <c r="F12" s="317"/>
      <c r="P12" s="49"/>
      <c r="Q12" s="42"/>
      <c r="R12" s="331"/>
      <c r="S12" s="332"/>
      <c r="T12" s="333"/>
    </row>
    <row r="13" spans="1:21" ht="39" customHeight="1" thickBot="1">
      <c r="A13" s="7" t="s">
        <v>11</v>
      </c>
      <c r="B13" s="4"/>
      <c r="C13" s="324">
        <f>D13*6</f>
        <v>1318.0320000000002</v>
      </c>
      <c r="D13" s="324">
        <f>E13*E4</f>
        <v>219.67200000000003</v>
      </c>
      <c r="E13" s="327">
        <v>0.08</v>
      </c>
      <c r="F13" s="315"/>
      <c r="P13" s="48"/>
      <c r="Q13" s="42"/>
      <c r="R13" s="334"/>
      <c r="S13" s="334"/>
      <c r="T13" s="335"/>
    </row>
    <row r="14" spans="1:21" ht="144" customHeight="1" thickBot="1">
      <c r="A14" s="24" t="s">
        <v>12</v>
      </c>
      <c r="B14" s="4" t="s">
        <v>7</v>
      </c>
      <c r="C14" s="325"/>
      <c r="D14" s="325"/>
      <c r="E14" s="319"/>
      <c r="F14" s="316"/>
      <c r="P14" s="49"/>
      <c r="Q14" s="42"/>
      <c r="R14" s="334"/>
      <c r="S14" s="334"/>
      <c r="T14" s="335"/>
    </row>
    <row r="15" spans="1:21" ht="66" customHeight="1" thickBot="1">
      <c r="A15" s="24" t="s">
        <v>13</v>
      </c>
      <c r="B15" s="4" t="s">
        <v>10</v>
      </c>
      <c r="C15" s="326"/>
      <c r="D15" s="326"/>
      <c r="E15" s="320"/>
      <c r="F15" s="317"/>
      <c r="P15" s="49"/>
      <c r="Q15" s="42"/>
      <c r="R15" s="334"/>
      <c r="S15" s="334"/>
      <c r="T15" s="335"/>
    </row>
    <row r="16" spans="1:21" ht="48.75" customHeight="1" thickBot="1">
      <c r="A16" s="7" t="s">
        <v>14</v>
      </c>
      <c r="B16" s="4"/>
      <c r="C16" s="321">
        <f>E16*E4*6</f>
        <v>329.50800000000004</v>
      </c>
      <c r="D16" s="324">
        <f>E16*E4</f>
        <v>54.918000000000006</v>
      </c>
      <c r="E16" s="327">
        <v>0.02</v>
      </c>
      <c r="F16" s="315"/>
      <c r="P16" s="48"/>
      <c r="Q16" s="42"/>
      <c r="R16" s="345"/>
      <c r="S16" s="334"/>
      <c r="T16" s="335"/>
    </row>
    <row r="17" spans="1:20" ht="127.5" customHeight="1" thickBot="1">
      <c r="A17" s="24" t="s">
        <v>15</v>
      </c>
      <c r="B17" s="9" t="s">
        <v>7</v>
      </c>
      <c r="C17" s="322"/>
      <c r="D17" s="325"/>
      <c r="E17" s="319"/>
      <c r="F17" s="316"/>
      <c r="P17" s="49"/>
      <c r="Q17" s="50"/>
      <c r="R17" s="345"/>
      <c r="S17" s="334"/>
      <c r="T17" s="335"/>
    </row>
    <row r="18" spans="1:20" ht="53.25" customHeight="1" thickBot="1">
      <c r="A18" s="24" t="s">
        <v>16</v>
      </c>
      <c r="B18" s="9" t="s">
        <v>10</v>
      </c>
      <c r="C18" s="323"/>
      <c r="D18" s="326"/>
      <c r="E18" s="320"/>
      <c r="F18" s="317"/>
      <c r="P18" s="49"/>
      <c r="Q18" s="50"/>
      <c r="R18" s="345"/>
      <c r="S18" s="334"/>
      <c r="T18" s="335"/>
    </row>
    <row r="19" spans="1:20" ht="45.75" customHeight="1" thickBot="1">
      <c r="A19" s="7" t="s">
        <v>17</v>
      </c>
      <c r="B19" s="4"/>
      <c r="C19" s="324">
        <f>D19*6</f>
        <v>23230.313999999998</v>
      </c>
      <c r="D19" s="324">
        <f>E19*E4</f>
        <v>3871.7190000000001</v>
      </c>
      <c r="E19" s="327">
        <v>1.41</v>
      </c>
      <c r="F19" s="315"/>
      <c r="P19" s="48"/>
      <c r="Q19" s="42"/>
      <c r="R19" s="334"/>
      <c r="S19" s="334"/>
      <c r="T19" s="335"/>
    </row>
    <row r="20" spans="1:20" ht="30" customHeight="1" thickBot="1">
      <c r="A20" s="10" t="s">
        <v>18</v>
      </c>
      <c r="B20" s="9" t="s">
        <v>7</v>
      </c>
      <c r="C20" s="325"/>
      <c r="D20" s="325"/>
      <c r="E20" s="319"/>
      <c r="F20" s="317"/>
      <c r="P20" s="51"/>
      <c r="Q20" s="50"/>
      <c r="R20" s="334"/>
      <c r="S20" s="334"/>
      <c r="T20" s="335"/>
    </row>
    <row r="21" spans="1:20" ht="78.75" customHeight="1" thickBot="1">
      <c r="A21" s="37" t="s">
        <v>19</v>
      </c>
      <c r="B21" s="9" t="s">
        <v>7</v>
      </c>
      <c r="C21" s="325"/>
      <c r="D21" s="325"/>
      <c r="E21" s="319"/>
      <c r="F21" s="315"/>
      <c r="P21" s="51"/>
      <c r="Q21" s="50"/>
      <c r="R21" s="334"/>
      <c r="S21" s="334"/>
      <c r="T21" s="335"/>
    </row>
    <row r="22" spans="1:20" ht="39.75" customHeight="1" thickBot="1">
      <c r="A22" s="10" t="s">
        <v>20</v>
      </c>
      <c r="B22" s="9" t="s">
        <v>7</v>
      </c>
      <c r="C22" s="325"/>
      <c r="D22" s="325"/>
      <c r="E22" s="319"/>
      <c r="F22" s="316"/>
      <c r="P22" s="51"/>
      <c r="Q22" s="50"/>
      <c r="R22" s="334"/>
      <c r="S22" s="334"/>
      <c r="T22" s="335"/>
    </row>
    <row r="23" spans="1:20" ht="39" customHeight="1" thickBot="1">
      <c r="A23" s="10" t="s">
        <v>21</v>
      </c>
      <c r="B23" s="9" t="s">
        <v>10</v>
      </c>
      <c r="C23" s="325"/>
      <c r="D23" s="325"/>
      <c r="E23" s="319"/>
      <c r="F23" s="316"/>
      <c r="P23" s="51"/>
      <c r="Q23" s="50"/>
      <c r="R23" s="334"/>
      <c r="S23" s="334"/>
      <c r="T23" s="335"/>
    </row>
    <row r="24" spans="1:20" ht="65.25" customHeight="1" thickBot="1">
      <c r="A24" s="10" t="s">
        <v>22</v>
      </c>
      <c r="B24" s="9" t="s">
        <v>10</v>
      </c>
      <c r="C24" s="326"/>
      <c r="D24" s="326"/>
      <c r="E24" s="320"/>
      <c r="F24" s="317"/>
      <c r="P24" s="51"/>
      <c r="Q24" s="50"/>
      <c r="R24" s="334"/>
      <c r="S24" s="334"/>
      <c r="T24" s="335"/>
    </row>
    <row r="25" spans="1:20" ht="40.5" customHeight="1" thickBot="1">
      <c r="A25" s="7" t="s">
        <v>23</v>
      </c>
      <c r="B25" s="4"/>
      <c r="C25" s="324">
        <f>D25*6</f>
        <v>1318.0320000000002</v>
      </c>
      <c r="D25" s="324">
        <f>E25*E4</f>
        <v>219.67200000000003</v>
      </c>
      <c r="E25" s="327">
        <v>0.08</v>
      </c>
      <c r="F25" s="315"/>
      <c r="P25" s="48"/>
      <c r="Q25" s="42"/>
      <c r="R25" s="334"/>
      <c r="S25" s="334"/>
      <c r="T25" s="335"/>
    </row>
    <row r="26" spans="1:20" ht="49.5" customHeight="1" thickBot="1">
      <c r="A26" s="10" t="s">
        <v>24</v>
      </c>
      <c r="B26" s="9" t="s">
        <v>7</v>
      </c>
      <c r="C26" s="325"/>
      <c r="D26" s="325"/>
      <c r="E26" s="319"/>
      <c r="F26" s="316"/>
      <c r="P26" s="51"/>
      <c r="Q26" s="50"/>
      <c r="R26" s="334"/>
      <c r="S26" s="334"/>
      <c r="T26" s="335"/>
    </row>
    <row r="27" spans="1:20" ht="62.25" customHeight="1" thickBot="1">
      <c r="A27" s="10" t="s">
        <v>25</v>
      </c>
      <c r="B27" s="9" t="s">
        <v>7</v>
      </c>
      <c r="C27" s="325"/>
      <c r="D27" s="325"/>
      <c r="E27" s="319"/>
      <c r="F27" s="316"/>
      <c r="P27" s="51"/>
      <c r="Q27" s="50"/>
      <c r="R27" s="334"/>
      <c r="S27" s="334"/>
      <c r="T27" s="335"/>
    </row>
    <row r="28" spans="1:20" ht="56.25" customHeight="1" thickBot="1">
      <c r="A28" s="10" t="s">
        <v>16</v>
      </c>
      <c r="B28" s="9" t="s">
        <v>10</v>
      </c>
      <c r="C28" s="326"/>
      <c r="D28" s="326"/>
      <c r="E28" s="320"/>
      <c r="F28" s="317"/>
      <c r="P28" s="51"/>
      <c r="Q28" s="50"/>
      <c r="R28" s="334"/>
      <c r="S28" s="334"/>
      <c r="T28" s="335"/>
    </row>
    <row r="29" spans="1:20" ht="48" customHeight="1" thickBot="1">
      <c r="A29" s="7" t="s">
        <v>26</v>
      </c>
      <c r="B29" s="4"/>
      <c r="C29" s="321">
        <f>D29*6</f>
        <v>4942.62</v>
      </c>
      <c r="D29" s="324">
        <f>E29*E4</f>
        <v>823.77</v>
      </c>
      <c r="E29" s="327">
        <v>0.3</v>
      </c>
      <c r="F29" s="315"/>
      <c r="P29" s="48"/>
      <c r="Q29" s="42"/>
      <c r="R29" s="345"/>
      <c r="S29" s="334"/>
      <c r="T29" s="335"/>
    </row>
    <row r="30" spans="1:20" ht="46.5" customHeight="1" thickBot="1">
      <c r="A30" s="24" t="s">
        <v>27</v>
      </c>
      <c r="B30" s="9" t="s">
        <v>7</v>
      </c>
      <c r="C30" s="322"/>
      <c r="D30" s="325"/>
      <c r="E30" s="319"/>
      <c r="F30" s="316"/>
      <c r="P30" s="49"/>
      <c r="Q30" s="52"/>
      <c r="R30" s="345"/>
      <c r="S30" s="334"/>
      <c r="T30" s="335"/>
    </row>
    <row r="31" spans="1:20" ht="50.25" customHeight="1" thickBot="1">
      <c r="A31" s="24" t="s">
        <v>28</v>
      </c>
      <c r="B31" s="9" t="s">
        <v>7</v>
      </c>
      <c r="C31" s="322"/>
      <c r="D31" s="325"/>
      <c r="E31" s="319"/>
      <c r="F31" s="316"/>
      <c r="P31" s="49"/>
      <c r="Q31" s="52"/>
      <c r="R31" s="345"/>
      <c r="S31" s="334"/>
      <c r="T31" s="335"/>
    </row>
    <row r="32" spans="1:20" ht="48.75" customHeight="1" thickBot="1">
      <c r="A32" s="24" t="s">
        <v>29</v>
      </c>
      <c r="B32" s="9" t="s">
        <v>7</v>
      </c>
      <c r="C32" s="322"/>
      <c r="D32" s="325"/>
      <c r="E32" s="319"/>
      <c r="F32" s="316"/>
      <c r="P32" s="49"/>
      <c r="Q32" s="52"/>
      <c r="R32" s="345"/>
      <c r="S32" s="334"/>
      <c r="T32" s="335"/>
    </row>
    <row r="33" spans="1:20" ht="45.75" customHeight="1" thickBot="1">
      <c r="A33" s="24" t="s">
        <v>30</v>
      </c>
      <c r="B33" s="9" t="s">
        <v>7</v>
      </c>
      <c r="C33" s="322"/>
      <c r="D33" s="325"/>
      <c r="E33" s="319"/>
      <c r="F33" s="316"/>
      <c r="P33" s="49"/>
      <c r="Q33" s="52"/>
      <c r="R33" s="345"/>
      <c r="S33" s="334"/>
      <c r="T33" s="335"/>
    </row>
    <row r="34" spans="1:20" ht="48.75" customHeight="1" thickBot="1">
      <c r="A34" s="24" t="s">
        <v>16</v>
      </c>
      <c r="B34" s="4" t="s">
        <v>10</v>
      </c>
      <c r="C34" s="323"/>
      <c r="D34" s="326"/>
      <c r="E34" s="320"/>
      <c r="F34" s="317"/>
      <c r="P34" s="49"/>
      <c r="Q34" s="52"/>
      <c r="R34" s="345"/>
      <c r="S34" s="334"/>
      <c r="T34" s="335"/>
    </row>
    <row r="35" spans="1:20" ht="48.75" customHeight="1" thickBot="1">
      <c r="A35" s="7" t="s">
        <v>32</v>
      </c>
      <c r="B35" s="4"/>
      <c r="C35" s="321">
        <f>D35*6</f>
        <v>329.50800000000004</v>
      </c>
      <c r="D35" s="324">
        <f>E35*E4</f>
        <v>54.918000000000006</v>
      </c>
      <c r="E35" s="327">
        <v>0.02</v>
      </c>
      <c r="F35" s="315"/>
      <c r="P35" s="48"/>
      <c r="Q35" s="42"/>
      <c r="R35" s="345"/>
      <c r="S35" s="334"/>
      <c r="T35" s="335"/>
    </row>
    <row r="36" spans="1:20" ht="67.5" customHeight="1" thickBot="1">
      <c r="A36" s="24" t="s">
        <v>33</v>
      </c>
      <c r="B36" s="9" t="s">
        <v>34</v>
      </c>
      <c r="C36" s="322"/>
      <c r="D36" s="325"/>
      <c r="E36" s="319"/>
      <c r="F36" s="316"/>
      <c r="P36" s="49"/>
      <c r="Q36" s="52"/>
      <c r="R36" s="345"/>
      <c r="S36" s="334"/>
      <c r="T36" s="335"/>
    </row>
    <row r="37" spans="1:20" ht="48.75" customHeight="1" thickBot="1">
      <c r="A37" s="24" t="s">
        <v>16</v>
      </c>
      <c r="B37" s="4" t="s">
        <v>10</v>
      </c>
      <c r="C37" s="323"/>
      <c r="D37" s="326"/>
      <c r="E37" s="320"/>
      <c r="F37" s="317"/>
      <c r="P37" s="49"/>
      <c r="Q37" s="52"/>
      <c r="R37" s="345"/>
      <c r="S37" s="334"/>
      <c r="T37" s="335"/>
    </row>
    <row r="38" spans="1:20" ht="85.5" customHeight="1" thickBot="1">
      <c r="A38" s="7" t="s">
        <v>35</v>
      </c>
      <c r="B38" s="4" t="s">
        <v>34</v>
      </c>
      <c r="C38" s="25">
        <f>D38*6</f>
        <v>164.75400000000002</v>
      </c>
      <c r="D38" s="25">
        <f>E38*E4</f>
        <v>27.459000000000003</v>
      </c>
      <c r="E38" s="103">
        <v>0.01</v>
      </c>
      <c r="F38" s="108"/>
      <c r="P38" s="48"/>
      <c r="Q38" s="42"/>
      <c r="R38" s="53"/>
      <c r="S38" s="53"/>
      <c r="T38" s="54"/>
    </row>
    <row r="39" spans="1:20" ht="48.75" customHeight="1" thickBot="1">
      <c r="A39" s="7" t="s">
        <v>36</v>
      </c>
      <c r="B39" s="4"/>
      <c r="C39" s="328">
        <f>D39*6</f>
        <v>329.50800000000004</v>
      </c>
      <c r="D39" s="329">
        <f>E39*E4</f>
        <v>54.918000000000006</v>
      </c>
      <c r="E39" s="318">
        <v>0.02</v>
      </c>
      <c r="F39" s="315"/>
      <c r="P39" s="48"/>
      <c r="Q39" s="42"/>
      <c r="R39" s="345"/>
      <c r="S39" s="334"/>
      <c r="T39" s="335"/>
    </row>
    <row r="40" spans="1:20" ht="59.25" customHeight="1" thickBot="1">
      <c r="A40" s="24" t="s">
        <v>37</v>
      </c>
      <c r="B40" s="4" t="s">
        <v>34</v>
      </c>
      <c r="C40" s="323"/>
      <c r="D40" s="326"/>
      <c r="E40" s="320"/>
      <c r="F40" s="316"/>
      <c r="P40" s="49"/>
      <c r="Q40" s="42"/>
      <c r="R40" s="345"/>
      <c r="S40" s="334"/>
      <c r="T40" s="335"/>
    </row>
    <row r="41" spans="1:20" ht="51" customHeight="1" thickBot="1">
      <c r="A41" s="7" t="s">
        <v>38</v>
      </c>
      <c r="B41" s="12"/>
      <c r="C41" s="321">
        <f>D41*6</f>
        <v>164.75400000000002</v>
      </c>
      <c r="D41" s="324">
        <f>E41*E4</f>
        <v>27.459000000000003</v>
      </c>
      <c r="E41" s="327">
        <v>0.01</v>
      </c>
      <c r="F41" s="316"/>
      <c r="P41" s="48"/>
      <c r="Q41" s="41"/>
      <c r="R41" s="345"/>
      <c r="S41" s="334"/>
      <c r="T41" s="335"/>
    </row>
    <row r="42" spans="1:20" ht="92.25" customHeight="1" thickBot="1">
      <c r="A42" s="24" t="s">
        <v>39</v>
      </c>
      <c r="B42" s="12" t="s">
        <v>7</v>
      </c>
      <c r="C42" s="323"/>
      <c r="D42" s="326"/>
      <c r="E42" s="320"/>
      <c r="F42" s="317"/>
      <c r="P42" s="49"/>
      <c r="Q42" s="41"/>
      <c r="R42" s="345"/>
      <c r="S42" s="334"/>
      <c r="T42" s="335"/>
    </row>
    <row r="43" spans="1:20" s="31" customFormat="1" ht="46.5" customHeight="1" thickBot="1">
      <c r="A43" s="32" t="s">
        <v>40</v>
      </c>
      <c r="B43" s="28"/>
      <c r="C43" s="29">
        <f>E43*E4*6</f>
        <v>65407.338000000003</v>
      </c>
      <c r="D43" s="36">
        <f>E43*E4</f>
        <v>10901.223</v>
      </c>
      <c r="E43" s="102">
        <f>E44+E47+E50+E55+E58+E61</f>
        <v>3.9699999999999998</v>
      </c>
      <c r="F43" s="298">
        <f>C43</f>
        <v>65407.338000000003</v>
      </c>
      <c r="G43" s="97"/>
      <c r="H43" s="97"/>
      <c r="I43" s="97"/>
      <c r="J43" s="97"/>
      <c r="P43" s="55"/>
      <c r="Q43" s="44"/>
      <c r="R43" s="45"/>
      <c r="S43" s="56"/>
      <c r="T43" s="46"/>
    </row>
    <row r="44" spans="1:20" ht="26.25" thickBot="1">
      <c r="A44" s="7" t="s">
        <v>41</v>
      </c>
      <c r="B44" s="6"/>
      <c r="C44" s="328">
        <f>E44*D4*6</f>
        <v>4448.3580000000002</v>
      </c>
      <c r="D44" s="358">
        <f>E44*E4</f>
        <v>741.39300000000003</v>
      </c>
      <c r="E44" s="318">
        <v>0.27</v>
      </c>
      <c r="F44" s="315"/>
      <c r="P44" s="48"/>
      <c r="Q44" s="57"/>
      <c r="R44" s="345"/>
      <c r="S44" s="335"/>
      <c r="T44" s="335"/>
    </row>
    <row r="45" spans="1:20" ht="15.75" thickBot="1">
      <c r="A45" s="24" t="s">
        <v>42</v>
      </c>
      <c r="B45" s="4" t="s">
        <v>7</v>
      </c>
      <c r="C45" s="322"/>
      <c r="D45" s="359"/>
      <c r="E45" s="319"/>
      <c r="F45" s="316"/>
      <c r="P45" s="49"/>
      <c r="Q45" s="58"/>
      <c r="R45" s="345"/>
      <c r="S45" s="335"/>
      <c r="T45" s="335"/>
    </row>
    <row r="46" spans="1:20" ht="68.25" customHeight="1" thickBot="1">
      <c r="A46" s="24" t="s">
        <v>43</v>
      </c>
      <c r="B46" s="4" t="s">
        <v>10</v>
      </c>
      <c r="C46" s="323"/>
      <c r="D46" s="360"/>
      <c r="E46" s="320"/>
      <c r="F46" s="317"/>
      <c r="P46" s="49"/>
      <c r="Q46" s="58"/>
      <c r="R46" s="345"/>
      <c r="S46" s="335"/>
      <c r="T46" s="335"/>
    </row>
    <row r="47" spans="1:20" ht="26.25" thickBot="1">
      <c r="A47" s="7" t="s">
        <v>44</v>
      </c>
      <c r="B47" s="6"/>
      <c r="C47" s="321">
        <f>D47*6</f>
        <v>19770.48</v>
      </c>
      <c r="D47" s="324">
        <f>E47*E4</f>
        <v>3295.08</v>
      </c>
      <c r="E47" s="327">
        <v>1.2</v>
      </c>
      <c r="F47" s="315"/>
      <c r="P47" s="48"/>
      <c r="Q47" s="57"/>
      <c r="R47" s="345"/>
      <c r="S47" s="334"/>
      <c r="T47" s="335"/>
    </row>
    <row r="48" spans="1:20" ht="70.5" customHeight="1" thickBot="1">
      <c r="A48" s="24" t="s">
        <v>45</v>
      </c>
      <c r="B48" s="12" t="s">
        <v>46</v>
      </c>
      <c r="C48" s="322"/>
      <c r="D48" s="325"/>
      <c r="E48" s="319"/>
      <c r="F48" s="316"/>
      <c r="P48" s="49"/>
      <c r="Q48" s="41"/>
      <c r="R48" s="345"/>
      <c r="S48" s="334"/>
      <c r="T48" s="335"/>
    </row>
    <row r="49" spans="1:20" ht="59.25" customHeight="1" thickBot="1">
      <c r="A49" s="24" t="s">
        <v>47</v>
      </c>
      <c r="B49" s="4" t="s">
        <v>48</v>
      </c>
      <c r="C49" s="323"/>
      <c r="D49" s="326"/>
      <c r="E49" s="320"/>
      <c r="F49" s="317"/>
      <c r="P49" s="49"/>
      <c r="Q49" s="42"/>
      <c r="R49" s="345"/>
      <c r="S49" s="334"/>
      <c r="T49" s="335"/>
    </row>
    <row r="50" spans="1:20" ht="32.25" customHeight="1" thickBot="1">
      <c r="A50" s="7" t="s">
        <v>49</v>
      </c>
      <c r="B50" s="6"/>
      <c r="C50" s="324">
        <f>E50*D4*6</f>
        <v>14663.106</v>
      </c>
      <c r="D50" s="324">
        <f>E50*E4</f>
        <v>2443.8510000000001</v>
      </c>
      <c r="E50" s="327">
        <v>0.89</v>
      </c>
      <c r="F50" s="315"/>
      <c r="P50" s="48"/>
      <c r="Q50" s="57"/>
      <c r="R50" s="334"/>
      <c r="S50" s="334"/>
      <c r="T50" s="335"/>
    </row>
    <row r="51" spans="1:20" ht="36" customHeight="1" thickBot="1">
      <c r="A51" s="24" t="s">
        <v>50</v>
      </c>
      <c r="B51" s="12" t="s">
        <v>34</v>
      </c>
      <c r="C51" s="325"/>
      <c r="D51" s="325"/>
      <c r="E51" s="319"/>
      <c r="F51" s="316"/>
      <c r="P51" s="49"/>
      <c r="Q51" s="59"/>
      <c r="R51" s="334"/>
      <c r="S51" s="334"/>
      <c r="T51" s="335"/>
    </row>
    <row r="52" spans="1:20" ht="24.75" customHeight="1" thickBot="1">
      <c r="A52" s="13" t="s">
        <v>51</v>
      </c>
      <c r="B52" s="12" t="s">
        <v>34</v>
      </c>
      <c r="C52" s="325"/>
      <c r="D52" s="325"/>
      <c r="E52" s="319"/>
      <c r="F52" s="316"/>
      <c r="P52" s="60"/>
      <c r="Q52" s="59"/>
      <c r="R52" s="334"/>
      <c r="S52" s="334"/>
      <c r="T52" s="335"/>
    </row>
    <row r="53" spans="1:20" ht="25.5" customHeight="1" thickBot="1">
      <c r="A53" s="13" t="s">
        <v>52</v>
      </c>
      <c r="B53" s="12" t="s">
        <v>10</v>
      </c>
      <c r="C53" s="325"/>
      <c r="D53" s="325"/>
      <c r="E53" s="319"/>
      <c r="F53" s="316"/>
      <c r="P53" s="60"/>
      <c r="Q53" s="59"/>
      <c r="R53" s="334"/>
      <c r="S53" s="334"/>
      <c r="T53" s="335"/>
    </row>
    <row r="54" spans="1:20" ht="29.25" customHeight="1" thickBot="1">
      <c r="A54" s="24" t="s">
        <v>53</v>
      </c>
      <c r="B54" s="4" t="s">
        <v>34</v>
      </c>
      <c r="C54" s="326"/>
      <c r="D54" s="326"/>
      <c r="E54" s="320"/>
      <c r="F54" s="317"/>
      <c r="P54" s="49"/>
      <c r="Q54" s="58"/>
      <c r="R54" s="334"/>
      <c r="S54" s="334"/>
      <c r="T54" s="335"/>
    </row>
    <row r="55" spans="1:20" ht="26.25" thickBot="1">
      <c r="A55" s="7" t="s">
        <v>54</v>
      </c>
      <c r="B55" s="6"/>
      <c r="C55" s="324">
        <f>D55*6</f>
        <v>4118.8500000000004</v>
      </c>
      <c r="D55" s="324">
        <f>E55*E4</f>
        <v>686.47500000000002</v>
      </c>
      <c r="E55" s="327">
        <v>0.25</v>
      </c>
      <c r="F55" s="315"/>
      <c r="P55" s="48"/>
      <c r="Q55" s="57"/>
      <c r="R55" s="334"/>
      <c r="S55" s="334"/>
      <c r="T55" s="335"/>
    </row>
    <row r="56" spans="1:20" ht="55.5" customHeight="1" thickBot="1">
      <c r="A56" s="24" t="s">
        <v>55</v>
      </c>
      <c r="B56" s="4" t="s">
        <v>31</v>
      </c>
      <c r="C56" s="325"/>
      <c r="D56" s="325"/>
      <c r="E56" s="319"/>
      <c r="F56" s="316"/>
      <c r="P56" s="49"/>
      <c r="Q56" s="42"/>
      <c r="R56" s="334"/>
      <c r="S56" s="334"/>
      <c r="T56" s="335"/>
    </row>
    <row r="57" spans="1:20" ht="26.25" thickBot="1">
      <c r="A57" s="24" t="s">
        <v>56</v>
      </c>
      <c r="B57" s="4" t="s">
        <v>7</v>
      </c>
      <c r="C57" s="326"/>
      <c r="D57" s="326"/>
      <c r="E57" s="320"/>
      <c r="F57" s="317"/>
      <c r="P57" s="49"/>
      <c r="Q57" s="42"/>
      <c r="R57" s="334"/>
      <c r="S57" s="334"/>
      <c r="T57" s="335"/>
    </row>
    <row r="58" spans="1:20" ht="26.25" thickBot="1">
      <c r="A58" s="7" t="s">
        <v>57</v>
      </c>
      <c r="B58" s="6"/>
      <c r="C58" s="324">
        <f>E58*E4*6</f>
        <v>1812.2940000000003</v>
      </c>
      <c r="D58" s="324">
        <f>E58*E4</f>
        <v>302.04900000000004</v>
      </c>
      <c r="E58" s="327">
        <v>0.11</v>
      </c>
      <c r="F58" s="389">
        <v>1813.81</v>
      </c>
      <c r="P58" s="48"/>
      <c r="Q58" s="57"/>
      <c r="R58" s="334"/>
      <c r="S58" s="334"/>
      <c r="T58" s="335"/>
    </row>
    <row r="59" spans="1:20" ht="30" customHeight="1" thickBot="1">
      <c r="A59" s="24" t="s">
        <v>58</v>
      </c>
      <c r="B59" s="4" t="s">
        <v>31</v>
      </c>
      <c r="C59" s="325"/>
      <c r="D59" s="325"/>
      <c r="E59" s="319"/>
      <c r="F59" s="390"/>
      <c r="P59" s="49"/>
      <c r="Q59" s="42"/>
      <c r="R59" s="334"/>
      <c r="S59" s="334"/>
      <c r="T59" s="335"/>
    </row>
    <row r="60" spans="1:20" ht="58.5" customHeight="1" thickBot="1">
      <c r="A60" s="24" t="s">
        <v>59</v>
      </c>
      <c r="B60" s="4" t="s">
        <v>10</v>
      </c>
      <c r="C60" s="326"/>
      <c r="D60" s="326"/>
      <c r="E60" s="320"/>
      <c r="F60" s="391"/>
      <c r="G60" s="96"/>
      <c r="P60" s="49"/>
      <c r="Q60" s="42"/>
      <c r="R60" s="334"/>
      <c r="S60" s="334"/>
      <c r="T60" s="335"/>
    </row>
    <row r="61" spans="1:20" ht="58.5" customHeight="1" thickBot="1">
      <c r="A61" s="7" t="s">
        <v>125</v>
      </c>
      <c r="B61" s="89" t="s">
        <v>83</v>
      </c>
      <c r="C61" s="248">
        <f>E61*D7*6</f>
        <v>41394.442499999997</v>
      </c>
      <c r="D61" s="248">
        <f>E61*E4</f>
        <v>3432.375</v>
      </c>
      <c r="E61" s="249">
        <v>1.25</v>
      </c>
      <c r="F61" s="244"/>
      <c r="G61" s="96"/>
      <c r="P61" s="247"/>
      <c r="Q61" s="42"/>
      <c r="R61" s="245"/>
      <c r="S61" s="245"/>
      <c r="T61" s="246"/>
    </row>
    <row r="62" spans="1:20" s="31" customFormat="1" ht="16.5" thickBot="1">
      <c r="A62" s="32" t="s">
        <v>60</v>
      </c>
      <c r="B62" s="28"/>
      <c r="C62" s="34">
        <f>E62*D4*6</f>
        <v>101323.70999999999</v>
      </c>
      <c r="D62" s="34">
        <f>E62*E4</f>
        <v>16887.285</v>
      </c>
      <c r="E62" s="106">
        <f>E63+E69+E75+E80+E83</f>
        <v>6.15</v>
      </c>
      <c r="F62" s="298">
        <f>C62</f>
        <v>101323.70999999999</v>
      </c>
      <c r="G62" s="97"/>
      <c r="H62" s="97"/>
      <c r="I62" s="97"/>
      <c r="K62" s="97"/>
      <c r="L62" s="161"/>
      <c r="P62" s="55"/>
      <c r="Q62" s="44"/>
      <c r="R62" s="61"/>
      <c r="S62" s="61"/>
      <c r="T62" s="62"/>
    </row>
    <row r="63" spans="1:20" ht="25.5">
      <c r="A63" s="153" t="s">
        <v>61</v>
      </c>
      <c r="B63" s="154"/>
      <c r="C63" s="329">
        <f>D63*6</f>
        <v>29326.212</v>
      </c>
      <c r="D63" s="329">
        <f>E63*E4</f>
        <v>4887.7020000000002</v>
      </c>
      <c r="E63" s="318">
        <v>1.78</v>
      </c>
      <c r="F63" s="315"/>
      <c r="G63" s="96"/>
      <c r="P63" s="48"/>
      <c r="Q63" s="41"/>
      <c r="R63" s="334"/>
      <c r="S63" s="334"/>
      <c r="T63" s="335"/>
    </row>
    <row r="64" spans="1:20" ht="67.5" customHeight="1">
      <c r="A64" s="146" t="s">
        <v>62</v>
      </c>
      <c r="B64" s="147" t="s">
        <v>63</v>
      </c>
      <c r="C64" s="369"/>
      <c r="D64" s="325"/>
      <c r="E64" s="319"/>
      <c r="F64" s="316"/>
      <c r="P64" s="49"/>
      <c r="Q64" s="42"/>
      <c r="R64" s="334"/>
      <c r="S64" s="334"/>
      <c r="T64" s="335"/>
    </row>
    <row r="65" spans="1:20" ht="35.25" customHeight="1">
      <c r="A65" s="146" t="s">
        <v>123</v>
      </c>
      <c r="B65" s="147" t="s">
        <v>124</v>
      </c>
      <c r="C65" s="369"/>
      <c r="D65" s="325"/>
      <c r="E65" s="319"/>
      <c r="F65" s="316"/>
      <c r="P65" s="145"/>
      <c r="Q65" s="42"/>
      <c r="R65" s="334"/>
      <c r="S65" s="334"/>
      <c r="T65" s="335"/>
    </row>
    <row r="66" spans="1:20" ht="48.75" customHeight="1">
      <c r="A66" s="364" t="s">
        <v>91</v>
      </c>
      <c r="B66" s="366" t="s">
        <v>7</v>
      </c>
      <c r="C66" s="369"/>
      <c r="D66" s="325"/>
      <c r="E66" s="319"/>
      <c r="F66" s="316"/>
      <c r="P66" s="49"/>
      <c r="Q66" s="41"/>
      <c r="R66" s="334"/>
      <c r="S66" s="334"/>
      <c r="T66" s="335"/>
    </row>
    <row r="67" spans="1:20" ht="15" hidden="1" customHeight="1">
      <c r="A67" s="365"/>
      <c r="B67" s="367"/>
      <c r="C67" s="369"/>
      <c r="D67" s="325"/>
      <c r="E67" s="319"/>
      <c r="F67" s="316"/>
      <c r="P67" s="49"/>
      <c r="Q67" s="41"/>
      <c r="R67" s="334"/>
      <c r="S67" s="334"/>
      <c r="T67" s="335"/>
    </row>
    <row r="68" spans="1:20" ht="26.25" thickBot="1">
      <c r="A68" s="84" t="s">
        <v>65</v>
      </c>
      <c r="B68" s="86" t="s">
        <v>10</v>
      </c>
      <c r="C68" s="370"/>
      <c r="D68" s="326"/>
      <c r="E68" s="320"/>
      <c r="F68" s="317"/>
      <c r="P68" s="49"/>
      <c r="Q68" s="41"/>
      <c r="R68" s="334"/>
      <c r="S68" s="334"/>
      <c r="T68" s="335"/>
    </row>
    <row r="69" spans="1:20" ht="76.5" customHeight="1" thickBot="1">
      <c r="A69" s="7" t="s">
        <v>66</v>
      </c>
      <c r="B69" s="12"/>
      <c r="C69" s="324">
        <f>D69*6</f>
        <v>25866.378000000001</v>
      </c>
      <c r="D69" s="324">
        <f>E69*E4</f>
        <v>4311.0630000000001</v>
      </c>
      <c r="E69" s="327">
        <v>1.57</v>
      </c>
      <c r="F69" s="315"/>
      <c r="P69" s="48"/>
      <c r="Q69" s="41"/>
      <c r="R69" s="334"/>
      <c r="S69" s="334"/>
      <c r="T69" s="335"/>
    </row>
    <row r="70" spans="1:20" ht="26.25" thickBot="1">
      <c r="A70" s="24" t="s">
        <v>67</v>
      </c>
      <c r="B70" s="4" t="s">
        <v>10</v>
      </c>
      <c r="C70" s="325"/>
      <c r="D70" s="325"/>
      <c r="E70" s="319"/>
      <c r="F70" s="316"/>
      <c r="P70" s="49"/>
      <c r="Q70" s="42"/>
      <c r="R70" s="334"/>
      <c r="S70" s="334"/>
      <c r="T70" s="335"/>
    </row>
    <row r="71" spans="1:20" ht="26.25" thickBot="1">
      <c r="A71" s="24" t="s">
        <v>68</v>
      </c>
      <c r="B71" s="4" t="s">
        <v>10</v>
      </c>
      <c r="C71" s="325"/>
      <c r="D71" s="325"/>
      <c r="E71" s="319"/>
      <c r="F71" s="316"/>
      <c r="P71" s="49"/>
      <c r="Q71" s="42"/>
      <c r="R71" s="334"/>
      <c r="S71" s="334"/>
      <c r="T71" s="335"/>
    </row>
    <row r="72" spans="1:20" ht="26.25" thickBot="1">
      <c r="A72" s="24" t="s">
        <v>69</v>
      </c>
      <c r="B72" s="4" t="s">
        <v>10</v>
      </c>
      <c r="C72" s="325"/>
      <c r="D72" s="325"/>
      <c r="E72" s="319"/>
      <c r="F72" s="316"/>
      <c r="P72" s="49"/>
      <c r="Q72" s="42"/>
      <c r="R72" s="334"/>
      <c r="S72" s="334"/>
      <c r="T72" s="335"/>
    </row>
    <row r="73" spans="1:20" ht="32.25" customHeight="1" thickBot="1">
      <c r="A73" s="24" t="s">
        <v>70</v>
      </c>
      <c r="B73" s="4" t="s">
        <v>10</v>
      </c>
      <c r="C73" s="325"/>
      <c r="D73" s="325"/>
      <c r="E73" s="319"/>
      <c r="F73" s="316"/>
      <c r="P73" s="49"/>
      <c r="Q73" s="42"/>
      <c r="R73" s="334"/>
      <c r="S73" s="334"/>
      <c r="T73" s="335"/>
    </row>
    <row r="74" spans="1:20" ht="15.75" thickBot="1">
      <c r="A74" s="24" t="s">
        <v>71</v>
      </c>
      <c r="B74" s="4" t="s">
        <v>72</v>
      </c>
      <c r="C74" s="326"/>
      <c r="D74" s="326"/>
      <c r="E74" s="320"/>
      <c r="F74" s="317"/>
      <c r="P74" s="49"/>
      <c r="Q74" s="42"/>
      <c r="R74" s="334"/>
      <c r="S74" s="334"/>
      <c r="T74" s="335"/>
    </row>
    <row r="75" spans="1:20" ht="15.75" thickBot="1">
      <c r="A75" s="7" t="s">
        <v>73</v>
      </c>
      <c r="B75" s="12"/>
      <c r="C75" s="324">
        <f>D75*6</f>
        <v>9720.485999999999</v>
      </c>
      <c r="D75" s="324">
        <f>E75*E4</f>
        <v>1620.0809999999999</v>
      </c>
      <c r="E75" s="327">
        <v>0.59</v>
      </c>
      <c r="F75" s="315"/>
      <c r="P75" s="48"/>
      <c r="Q75" s="41"/>
      <c r="R75" s="334"/>
      <c r="S75" s="334"/>
      <c r="T75" s="335"/>
    </row>
    <row r="76" spans="1:20" ht="15.75" thickBot="1">
      <c r="A76" s="24" t="s">
        <v>74</v>
      </c>
      <c r="B76" s="12" t="s">
        <v>75</v>
      </c>
      <c r="C76" s="325"/>
      <c r="D76" s="325"/>
      <c r="E76" s="319"/>
      <c r="F76" s="316"/>
      <c r="P76" s="49"/>
      <c r="Q76" s="41"/>
      <c r="R76" s="334"/>
      <c r="S76" s="334"/>
      <c r="T76" s="335"/>
    </row>
    <row r="77" spans="1:20" ht="15.75" thickBot="1">
      <c r="A77" s="24" t="s">
        <v>76</v>
      </c>
      <c r="B77" s="12" t="s">
        <v>10</v>
      </c>
      <c r="C77" s="325"/>
      <c r="D77" s="325"/>
      <c r="E77" s="319"/>
      <c r="F77" s="316"/>
      <c r="P77" s="49"/>
      <c r="Q77" s="41"/>
      <c r="R77" s="334"/>
      <c r="S77" s="334"/>
      <c r="T77" s="335"/>
    </row>
    <row r="78" spans="1:20" ht="35.25" customHeight="1" thickBot="1">
      <c r="A78" s="346" t="s">
        <v>77</v>
      </c>
      <c r="B78" s="14"/>
      <c r="C78" s="325"/>
      <c r="D78" s="325"/>
      <c r="E78" s="319"/>
      <c r="F78" s="316"/>
      <c r="P78" s="351"/>
      <c r="Q78" s="49"/>
      <c r="R78" s="334"/>
      <c r="S78" s="334"/>
      <c r="T78" s="335"/>
    </row>
    <row r="79" spans="1:20" ht="15.75" thickBot="1">
      <c r="A79" s="347"/>
      <c r="B79" s="12" t="s">
        <v>72</v>
      </c>
      <c r="C79" s="326"/>
      <c r="D79" s="326"/>
      <c r="E79" s="320"/>
      <c r="F79" s="317"/>
      <c r="P79" s="351"/>
      <c r="Q79" s="41"/>
      <c r="R79" s="334"/>
      <c r="S79" s="334"/>
      <c r="T79" s="335"/>
    </row>
    <row r="80" spans="1:20" ht="15.75" thickBot="1">
      <c r="A80" s="7" t="s">
        <v>78</v>
      </c>
      <c r="B80" s="6"/>
      <c r="C80" s="321">
        <f>E80*D4*6</f>
        <v>26360.640000000003</v>
      </c>
      <c r="D80" s="324">
        <f>E80*E4</f>
        <v>4393.4400000000005</v>
      </c>
      <c r="E80" s="327">
        <v>1.6</v>
      </c>
      <c r="F80" s="315"/>
      <c r="P80" s="48"/>
      <c r="Q80" s="57"/>
      <c r="R80" s="345"/>
      <c r="S80" s="334"/>
      <c r="T80" s="335"/>
    </row>
    <row r="81" spans="1:20" ht="15.75" thickBot="1">
      <c r="A81" s="24" t="s">
        <v>79</v>
      </c>
      <c r="B81" s="4" t="s">
        <v>80</v>
      </c>
      <c r="C81" s="322"/>
      <c r="D81" s="325"/>
      <c r="E81" s="319"/>
      <c r="F81" s="316"/>
      <c r="P81" s="49"/>
      <c r="Q81" s="42"/>
      <c r="R81" s="345"/>
      <c r="S81" s="334"/>
      <c r="T81" s="335"/>
    </row>
    <row r="82" spans="1:20" ht="78" customHeight="1" thickBot="1">
      <c r="A82" s="24" t="s">
        <v>81</v>
      </c>
      <c r="B82" s="4" t="s">
        <v>10</v>
      </c>
      <c r="C82" s="322"/>
      <c r="D82" s="326"/>
      <c r="E82" s="320"/>
      <c r="F82" s="317"/>
      <c r="P82" s="49"/>
      <c r="Q82" s="42"/>
      <c r="R82" s="345"/>
      <c r="S82" s="334"/>
      <c r="T82" s="335"/>
    </row>
    <row r="83" spans="1:20" ht="52.5" customHeight="1" thickBot="1">
      <c r="A83" s="7" t="s">
        <v>82</v>
      </c>
      <c r="B83" s="101" t="s">
        <v>83</v>
      </c>
      <c r="C83" s="274">
        <f>E83*D4*6</f>
        <v>10049.994000000001</v>
      </c>
      <c r="D83" s="25">
        <f>E83*E4</f>
        <v>1674.999</v>
      </c>
      <c r="E83" s="103">
        <v>0.61</v>
      </c>
      <c r="F83" s="108"/>
      <c r="J83" s="160"/>
      <c r="P83" s="48"/>
      <c r="Q83" s="42"/>
      <c r="R83" s="53"/>
      <c r="S83" s="53"/>
      <c r="T83" s="54"/>
    </row>
    <row r="84" spans="1:20" s="31" customFormat="1" ht="25.5" customHeight="1" thickBot="1">
      <c r="A84" s="27" t="s">
        <v>84</v>
      </c>
      <c r="B84" s="159"/>
      <c r="C84" s="92">
        <v>0</v>
      </c>
      <c r="D84" s="34">
        <v>0</v>
      </c>
      <c r="E84" s="106">
        <v>0</v>
      </c>
      <c r="F84" s="109"/>
      <c r="P84" s="43"/>
      <c r="Q84" s="63"/>
      <c r="R84" s="61"/>
      <c r="S84" s="61"/>
      <c r="T84" s="62"/>
    </row>
    <row r="85" spans="1:20" ht="24.75" customHeight="1" thickBot="1">
      <c r="A85" s="15" t="s">
        <v>85</v>
      </c>
      <c r="B85" s="12" t="s">
        <v>46</v>
      </c>
      <c r="C85" s="26">
        <v>0</v>
      </c>
      <c r="D85" s="26">
        <v>0</v>
      </c>
      <c r="E85" s="107">
        <v>0</v>
      </c>
      <c r="F85" s="108"/>
      <c r="P85" s="64"/>
      <c r="Q85" s="41"/>
      <c r="R85" s="65"/>
      <c r="S85" s="65"/>
      <c r="T85" s="66"/>
    </row>
    <row r="86" spans="1:20" ht="81.75" customHeight="1" thickBot="1">
      <c r="A86" s="27" t="s">
        <v>119</v>
      </c>
      <c r="B86" s="94"/>
      <c r="C86" s="34">
        <v>0</v>
      </c>
      <c r="D86" s="34">
        <v>0</v>
      </c>
      <c r="E86" s="106">
        <v>0</v>
      </c>
      <c r="F86" s="108"/>
      <c r="P86" s="64"/>
      <c r="Q86" s="41"/>
      <c r="R86" s="65"/>
      <c r="S86" s="65"/>
      <c r="T86" s="66"/>
    </row>
    <row r="87" spans="1:20" ht="81.75" customHeight="1" thickBot="1">
      <c r="A87" s="27" t="s">
        <v>126</v>
      </c>
      <c r="B87" s="94"/>
      <c r="C87" s="34">
        <v>3459.84</v>
      </c>
      <c r="D87" s="34"/>
      <c r="E87" s="106"/>
      <c r="F87" s="232">
        <v>3459.84</v>
      </c>
      <c r="P87" s="64"/>
      <c r="Q87" s="41"/>
      <c r="R87" s="65"/>
      <c r="S87" s="65"/>
      <c r="T87" s="66"/>
    </row>
    <row r="88" spans="1:20" ht="81.75" customHeight="1" thickBot="1">
      <c r="A88" s="27" t="s">
        <v>128</v>
      </c>
      <c r="B88" s="94"/>
      <c r="C88" s="34">
        <v>824.88</v>
      </c>
      <c r="D88" s="34"/>
      <c r="E88" s="106"/>
      <c r="F88" s="232">
        <v>824.88</v>
      </c>
      <c r="P88" s="64"/>
      <c r="Q88" s="41"/>
      <c r="R88" s="65"/>
      <c r="S88" s="65"/>
      <c r="T88" s="66"/>
    </row>
    <row r="89" spans="1:20" ht="31.5" customHeight="1" thickBot="1">
      <c r="A89" s="5" t="s">
        <v>86</v>
      </c>
      <c r="B89" s="16"/>
      <c r="C89" s="26">
        <f>C7+C43+C62+C87+C88</f>
        <v>204131.32200000001</v>
      </c>
      <c r="D89" s="26">
        <f>E89*E4</f>
        <v>33307.767</v>
      </c>
      <c r="E89" s="107">
        <f>E62+E43+E7</f>
        <v>12.13</v>
      </c>
      <c r="F89" s="299">
        <f>F7+F43+F62+F87+F88</f>
        <v>204131.32200000001</v>
      </c>
      <c r="P89" s="67"/>
      <c r="Q89" s="68"/>
      <c r="R89" s="65"/>
      <c r="S89" s="65"/>
      <c r="T89" s="66"/>
    </row>
    <row r="90" spans="1:20" ht="16.5">
      <c r="A90" s="352" t="s">
        <v>132</v>
      </c>
      <c r="B90" s="353"/>
      <c r="C90" s="353"/>
      <c r="D90" s="354"/>
      <c r="E90" s="141"/>
      <c r="F90" s="162">
        <v>51264.24</v>
      </c>
    </row>
    <row r="91" spans="1:20" ht="16.5">
      <c r="A91" s="151" t="s">
        <v>133</v>
      </c>
      <c r="B91" s="152"/>
      <c r="C91" s="152"/>
      <c r="D91" s="152"/>
      <c r="E91" s="141"/>
      <c r="F91" s="285">
        <f>F89+F90-F92</f>
        <v>195356.10200000001</v>
      </c>
    </row>
    <row r="92" spans="1:20" ht="15.75">
      <c r="A92" s="139" t="s">
        <v>137</v>
      </c>
      <c r="B92" s="140"/>
      <c r="C92" s="140"/>
      <c r="D92" s="140"/>
      <c r="E92" s="142"/>
      <c r="F92" s="162">
        <v>60039.46</v>
      </c>
    </row>
    <row r="93" spans="1:20">
      <c r="C93" s="96"/>
    </row>
    <row r="94" spans="1:20">
      <c r="A94" s="136" t="s">
        <v>121</v>
      </c>
    </row>
    <row r="95" spans="1:20">
      <c r="A95" s="136"/>
    </row>
    <row r="96" spans="1:20">
      <c r="A96" s="136" t="s">
        <v>122</v>
      </c>
    </row>
  </sheetData>
  <mergeCells count="133">
    <mergeCell ref="F21:F24"/>
    <mergeCell ref="F25:F28"/>
    <mergeCell ref="F29:F34"/>
    <mergeCell ref="F35:F37"/>
    <mergeCell ref="F39:F42"/>
    <mergeCell ref="S80:S82"/>
    <mergeCell ref="T80:T82"/>
    <mergeCell ref="A78:A79"/>
    <mergeCell ref="P78:P79"/>
    <mergeCell ref="C80:C82"/>
    <mergeCell ref="D80:D82"/>
    <mergeCell ref="E80:E82"/>
    <mergeCell ref="R80:R82"/>
    <mergeCell ref="C75:C79"/>
    <mergeCell ref="D75:D79"/>
    <mergeCell ref="E75:E79"/>
    <mergeCell ref="R75:R79"/>
    <mergeCell ref="S75:S79"/>
    <mergeCell ref="T75:T79"/>
    <mergeCell ref="F75:F79"/>
    <mergeCell ref="F80:F82"/>
    <mergeCell ref="C69:C74"/>
    <mergeCell ref="D69:D74"/>
    <mergeCell ref="E69:E74"/>
    <mergeCell ref="R69:R74"/>
    <mergeCell ref="S69:S74"/>
    <mergeCell ref="T69:T74"/>
    <mergeCell ref="C63:C68"/>
    <mergeCell ref="D63:D68"/>
    <mergeCell ref="E63:E68"/>
    <mergeCell ref="R63:R68"/>
    <mergeCell ref="S63:S68"/>
    <mergeCell ref="T63:T68"/>
    <mergeCell ref="F63:F68"/>
    <mergeCell ref="F69:F74"/>
    <mergeCell ref="C58:C60"/>
    <mergeCell ref="D58:D60"/>
    <mergeCell ref="E58:E60"/>
    <mergeCell ref="R58:R60"/>
    <mergeCell ref="S58:S60"/>
    <mergeCell ref="T58:T60"/>
    <mergeCell ref="C55:C57"/>
    <mergeCell ref="D55:D57"/>
    <mergeCell ref="E55:E57"/>
    <mergeCell ref="R55:R57"/>
    <mergeCell ref="S55:S57"/>
    <mergeCell ref="T55:T57"/>
    <mergeCell ref="F55:F57"/>
    <mergeCell ref="F58:F60"/>
    <mergeCell ref="C50:C54"/>
    <mergeCell ref="D50:D54"/>
    <mergeCell ref="E50:E54"/>
    <mergeCell ref="R50:R54"/>
    <mergeCell ref="S50:S54"/>
    <mergeCell ref="T50:T54"/>
    <mergeCell ref="C47:C49"/>
    <mergeCell ref="D47:D49"/>
    <mergeCell ref="E47:E49"/>
    <mergeCell ref="R47:R49"/>
    <mergeCell ref="S47:S49"/>
    <mergeCell ref="T47:T49"/>
    <mergeCell ref="F47:F49"/>
    <mergeCell ref="F50:F54"/>
    <mergeCell ref="C44:C46"/>
    <mergeCell ref="D44:D46"/>
    <mergeCell ref="E44:E46"/>
    <mergeCell ref="R44:R46"/>
    <mergeCell ref="S44:S46"/>
    <mergeCell ref="T44:T46"/>
    <mergeCell ref="C41:C42"/>
    <mergeCell ref="D41:D42"/>
    <mergeCell ref="E41:E42"/>
    <mergeCell ref="R41:R42"/>
    <mergeCell ref="S41:S42"/>
    <mergeCell ref="T41:T42"/>
    <mergeCell ref="F44:F46"/>
    <mergeCell ref="R39:R40"/>
    <mergeCell ref="S39:S40"/>
    <mergeCell ref="T39:T40"/>
    <mergeCell ref="C35:C37"/>
    <mergeCell ref="D35:D37"/>
    <mergeCell ref="E35:E37"/>
    <mergeCell ref="R35:R37"/>
    <mergeCell ref="S35:S37"/>
    <mergeCell ref="T35:T37"/>
    <mergeCell ref="A2:E2"/>
    <mergeCell ref="P2:T2"/>
    <mergeCell ref="C8:C12"/>
    <mergeCell ref="D8:D12"/>
    <mergeCell ref="E8:E12"/>
    <mergeCell ref="R8:R12"/>
    <mergeCell ref="S8:S12"/>
    <mergeCell ref="T8:T12"/>
    <mergeCell ref="C19:C24"/>
    <mergeCell ref="D19:D24"/>
    <mergeCell ref="E19:E24"/>
    <mergeCell ref="R19:R24"/>
    <mergeCell ref="S19:S24"/>
    <mergeCell ref="T19:T24"/>
    <mergeCell ref="C16:C18"/>
    <mergeCell ref="D16:D18"/>
    <mergeCell ref="E16:E18"/>
    <mergeCell ref="R16:R18"/>
    <mergeCell ref="S16:S18"/>
    <mergeCell ref="T16:T18"/>
    <mergeCell ref="F8:F12"/>
    <mergeCell ref="F13:F15"/>
    <mergeCell ref="F16:F18"/>
    <mergeCell ref="F19:F20"/>
    <mergeCell ref="A90:D90"/>
    <mergeCell ref="A66:A67"/>
    <mergeCell ref="B66:B67"/>
    <mergeCell ref="C13:C15"/>
    <mergeCell ref="D13:D15"/>
    <mergeCell ref="E13:E15"/>
    <mergeCell ref="R13:R15"/>
    <mergeCell ref="S13:S15"/>
    <mergeCell ref="T13:T15"/>
    <mergeCell ref="C29:C34"/>
    <mergeCell ref="D29:D34"/>
    <mergeCell ref="E29:E34"/>
    <mergeCell ref="R29:R34"/>
    <mergeCell ref="S29:S34"/>
    <mergeCell ref="T29:T34"/>
    <mergeCell ref="C25:C28"/>
    <mergeCell ref="D25:D28"/>
    <mergeCell ref="E25:E28"/>
    <mergeCell ref="R25:R28"/>
    <mergeCell ref="S25:S28"/>
    <mergeCell ref="T25:T28"/>
    <mergeCell ref="C39:C40"/>
    <mergeCell ref="D39:D40"/>
    <mergeCell ref="E39:E40"/>
  </mergeCells>
  <pageMargins left="0.31496062992125984" right="0.31496062992125984" top="0.39370078740157483" bottom="0.31496062992125984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95"/>
  <sheetViews>
    <sheetView topLeftCell="A82" workbookViewId="0">
      <selection activeCell="A92" sqref="A92"/>
    </sheetView>
  </sheetViews>
  <sheetFormatPr defaultRowHeight="15"/>
  <cols>
    <col min="1" max="1" width="77.5703125" style="1" customWidth="1"/>
    <col min="2" max="2" width="17.140625" style="69" customWidth="1"/>
    <col min="3" max="3" width="10.5703125" style="1" customWidth="1"/>
    <col min="4" max="5" width="10.7109375" style="1" customWidth="1"/>
    <col min="6" max="6" width="13.28515625" style="1" customWidth="1"/>
    <col min="7" max="7" width="9.5703125" style="1" bestFit="1" customWidth="1"/>
    <col min="8" max="10" width="9.140625" style="1"/>
    <col min="11" max="11" width="9.5703125" style="1" bestFit="1" customWidth="1"/>
    <col min="12" max="15" width="9.140625" style="1"/>
    <col min="16" max="16" width="51.28515625" style="1" customWidth="1"/>
    <col min="17" max="17" width="17.5703125" style="1" customWidth="1"/>
    <col min="18" max="18" width="14.7109375" style="1" customWidth="1"/>
    <col min="19" max="19" width="17" style="1" customWidth="1"/>
    <col min="20" max="20" width="17.85546875" style="1" customWidth="1"/>
    <col min="21" max="16384" width="9.140625" style="1"/>
  </cols>
  <sheetData>
    <row r="1" spans="1:21">
      <c r="A1" s="1" t="s">
        <v>130</v>
      </c>
    </row>
    <row r="2" spans="1:21" ht="43.5" customHeight="1">
      <c r="A2" s="330" t="s">
        <v>103</v>
      </c>
      <c r="B2" s="330"/>
      <c r="C2" s="330"/>
      <c r="D2" s="330"/>
      <c r="E2" s="330"/>
      <c r="P2" s="330"/>
      <c r="Q2" s="330"/>
      <c r="R2" s="330"/>
      <c r="S2" s="330"/>
      <c r="T2" s="330"/>
    </row>
    <row r="3" spans="1:21" ht="15.75" thickBot="1">
      <c r="P3" s="38"/>
      <c r="Q3" s="38"/>
      <c r="R3" s="38"/>
      <c r="S3" s="38"/>
      <c r="T3" s="38"/>
      <c r="U3" s="38"/>
    </row>
    <row r="4" spans="1:21" ht="36.75" thickBot="1">
      <c r="D4" s="21" t="s">
        <v>87</v>
      </c>
      <c r="E4" s="22" t="s">
        <v>88</v>
      </c>
      <c r="P4" s="38"/>
      <c r="Q4" s="38"/>
      <c r="R4" s="38"/>
      <c r="S4" s="39"/>
      <c r="T4" s="39"/>
      <c r="U4" s="38"/>
    </row>
    <row r="5" spans="1:21" ht="15.75" thickBot="1">
      <c r="D5" s="23">
        <v>1808.8</v>
      </c>
      <c r="E5" s="23">
        <v>1808.8</v>
      </c>
      <c r="I5" s="80"/>
      <c r="P5" s="38"/>
      <c r="Q5" s="38"/>
      <c r="R5" s="38"/>
      <c r="S5" s="40"/>
      <c r="T5" s="40"/>
      <c r="U5" s="38"/>
    </row>
    <row r="6" spans="1:21" ht="77.25" thickBot="1">
      <c r="A6" s="19" t="s">
        <v>0</v>
      </c>
      <c r="B6" s="2" t="s">
        <v>1</v>
      </c>
      <c r="C6" s="17" t="s">
        <v>131</v>
      </c>
      <c r="D6" s="18" t="s">
        <v>2</v>
      </c>
      <c r="E6" s="2" t="s">
        <v>2</v>
      </c>
      <c r="F6" s="129" t="s">
        <v>120</v>
      </c>
      <c r="G6" s="96"/>
      <c r="P6" s="41"/>
      <c r="Q6" s="42"/>
      <c r="R6" s="42"/>
      <c r="S6" s="42"/>
      <c r="T6" s="42"/>
      <c r="U6" s="38"/>
    </row>
    <row r="7" spans="1:21" ht="15.75" thickBot="1">
      <c r="A7" s="3">
        <v>1</v>
      </c>
      <c r="B7" s="4">
        <v>2</v>
      </c>
      <c r="C7" s="4">
        <v>3</v>
      </c>
      <c r="D7" s="4">
        <v>4</v>
      </c>
      <c r="E7" s="4">
        <v>5</v>
      </c>
      <c r="F7" s="150">
        <v>6</v>
      </c>
      <c r="P7" s="41"/>
      <c r="Q7" s="42"/>
      <c r="R7" s="42"/>
      <c r="S7" s="42"/>
      <c r="T7" s="42"/>
      <c r="U7" s="38"/>
    </row>
    <row r="8" spans="1:21" s="31" customFormat="1" ht="90" customHeight="1" thickBot="1">
      <c r="A8" s="27" t="s">
        <v>3</v>
      </c>
      <c r="B8" s="28"/>
      <c r="C8" s="29">
        <f>E8*D5*6</f>
        <v>21814.127999999997</v>
      </c>
      <c r="D8" s="29">
        <f>E8*E5</f>
        <v>3635.6879999999996</v>
      </c>
      <c r="E8" s="30">
        <f>E9+E14+E17+E20+E26+E30+E36+E39+E40+E42</f>
        <v>2.0099999999999998</v>
      </c>
      <c r="F8" s="213">
        <f>C8</f>
        <v>21814.127999999997</v>
      </c>
      <c r="G8" s="97"/>
      <c r="H8" s="97"/>
      <c r="I8" s="97"/>
      <c r="J8" s="97"/>
      <c r="K8" s="97"/>
      <c r="P8" s="43"/>
      <c r="Q8" s="44"/>
      <c r="R8" s="45"/>
      <c r="S8" s="45"/>
      <c r="T8" s="46"/>
      <c r="U8" s="47"/>
    </row>
    <row r="9" spans="1:21" ht="38.25" customHeight="1" thickBot="1">
      <c r="A9" s="7" t="s">
        <v>4</v>
      </c>
      <c r="B9" s="4"/>
      <c r="C9" s="336">
        <f>E9*E5*6</f>
        <v>651.16799999999989</v>
      </c>
      <c r="D9" s="339">
        <f>E9*E5</f>
        <v>108.52799999999999</v>
      </c>
      <c r="E9" s="393">
        <v>0.06</v>
      </c>
      <c r="F9" s="315"/>
      <c r="P9" s="48"/>
      <c r="Q9" s="42"/>
      <c r="R9" s="331"/>
      <c r="S9" s="332"/>
      <c r="T9" s="333"/>
    </row>
    <row r="10" spans="1:21" ht="35.25" customHeight="1" thickBot="1">
      <c r="A10" s="24" t="s">
        <v>5</v>
      </c>
      <c r="B10" s="4"/>
      <c r="C10" s="337"/>
      <c r="D10" s="340"/>
      <c r="E10" s="394"/>
      <c r="F10" s="316"/>
      <c r="P10" s="49"/>
      <c r="Q10" s="42"/>
      <c r="R10" s="331"/>
      <c r="S10" s="332"/>
      <c r="T10" s="333"/>
    </row>
    <row r="11" spans="1:21" ht="33.75" customHeight="1" thickBot="1">
      <c r="A11" s="24" t="s">
        <v>6</v>
      </c>
      <c r="B11" s="4" t="s">
        <v>7</v>
      </c>
      <c r="C11" s="337"/>
      <c r="D11" s="340"/>
      <c r="E11" s="394"/>
      <c r="F11" s="316"/>
      <c r="P11" s="49"/>
      <c r="Q11" s="42"/>
      <c r="R11" s="331"/>
      <c r="S11" s="332"/>
      <c r="T11" s="333"/>
    </row>
    <row r="12" spans="1:21" ht="50.25" customHeight="1" thickBot="1">
      <c r="A12" s="24" t="s">
        <v>8</v>
      </c>
      <c r="B12" s="4" t="s">
        <v>7</v>
      </c>
      <c r="C12" s="337"/>
      <c r="D12" s="340"/>
      <c r="E12" s="394"/>
      <c r="F12" s="316"/>
      <c r="P12" s="49"/>
      <c r="Q12" s="42"/>
      <c r="R12" s="331"/>
      <c r="S12" s="332"/>
      <c r="T12" s="333"/>
    </row>
    <row r="13" spans="1:21" ht="49.5" customHeight="1" thickBot="1">
      <c r="A13" s="24" t="s">
        <v>9</v>
      </c>
      <c r="B13" s="4" t="s">
        <v>10</v>
      </c>
      <c r="C13" s="338"/>
      <c r="D13" s="341"/>
      <c r="E13" s="395"/>
      <c r="F13" s="317"/>
      <c r="P13" s="49"/>
      <c r="Q13" s="42"/>
      <c r="R13" s="331"/>
      <c r="S13" s="332"/>
      <c r="T13" s="333"/>
    </row>
    <row r="14" spans="1:21" ht="45.75" customHeight="1" thickBot="1">
      <c r="A14" s="7" t="s">
        <v>11</v>
      </c>
      <c r="B14" s="4"/>
      <c r="C14" s="324">
        <f>D14*6</f>
        <v>868.22400000000005</v>
      </c>
      <c r="D14" s="324">
        <f>E14*E5</f>
        <v>144.70400000000001</v>
      </c>
      <c r="E14" s="392">
        <v>0.08</v>
      </c>
      <c r="F14" s="315"/>
      <c r="P14" s="48"/>
      <c r="Q14" s="42"/>
      <c r="R14" s="334"/>
      <c r="S14" s="334"/>
      <c r="T14" s="335"/>
    </row>
    <row r="15" spans="1:21" ht="123.75" customHeight="1" thickBot="1">
      <c r="A15" s="24" t="s">
        <v>12</v>
      </c>
      <c r="B15" s="4" t="s">
        <v>7</v>
      </c>
      <c r="C15" s="325"/>
      <c r="D15" s="325"/>
      <c r="E15" s="359"/>
      <c r="F15" s="316"/>
      <c r="P15" s="49"/>
      <c r="Q15" s="42"/>
      <c r="R15" s="334"/>
      <c r="S15" s="334"/>
      <c r="T15" s="335"/>
    </row>
    <row r="16" spans="1:21" ht="60" customHeight="1" thickBot="1">
      <c r="A16" s="24" t="s">
        <v>13</v>
      </c>
      <c r="B16" s="4" t="s">
        <v>10</v>
      </c>
      <c r="C16" s="326"/>
      <c r="D16" s="326"/>
      <c r="E16" s="360"/>
      <c r="F16" s="317"/>
      <c r="P16" s="49"/>
      <c r="Q16" s="42"/>
      <c r="R16" s="334"/>
      <c r="S16" s="334"/>
      <c r="T16" s="335"/>
    </row>
    <row r="17" spans="1:20" ht="47.25" customHeight="1" thickBot="1">
      <c r="A17" s="7" t="s">
        <v>14</v>
      </c>
      <c r="B17" s="4"/>
      <c r="C17" s="321">
        <f>D17*6</f>
        <v>217.05600000000001</v>
      </c>
      <c r="D17" s="324">
        <f>E17*E5</f>
        <v>36.176000000000002</v>
      </c>
      <c r="E17" s="392">
        <v>0.02</v>
      </c>
      <c r="F17" s="315"/>
      <c r="P17" s="48"/>
      <c r="Q17" s="42"/>
      <c r="R17" s="345"/>
      <c r="S17" s="334"/>
      <c r="T17" s="335"/>
    </row>
    <row r="18" spans="1:20" ht="113.25" customHeight="1" thickBot="1">
      <c r="A18" s="24" t="s">
        <v>15</v>
      </c>
      <c r="B18" s="9" t="s">
        <v>7</v>
      </c>
      <c r="C18" s="322"/>
      <c r="D18" s="325"/>
      <c r="E18" s="359"/>
      <c r="F18" s="316"/>
      <c r="P18" s="49"/>
      <c r="Q18" s="50"/>
      <c r="R18" s="345"/>
      <c r="S18" s="334"/>
      <c r="T18" s="335"/>
    </row>
    <row r="19" spans="1:20" ht="43.5" customHeight="1" thickBot="1">
      <c r="A19" s="24" t="s">
        <v>16</v>
      </c>
      <c r="B19" s="9" t="s">
        <v>10</v>
      </c>
      <c r="C19" s="323"/>
      <c r="D19" s="326"/>
      <c r="E19" s="360"/>
      <c r="F19" s="317"/>
      <c r="P19" s="49"/>
      <c r="Q19" s="50"/>
      <c r="R19" s="345"/>
      <c r="S19" s="334"/>
      <c r="T19" s="335"/>
    </row>
    <row r="20" spans="1:20" ht="42.75" customHeight="1" thickBot="1">
      <c r="A20" s="7" t="s">
        <v>17</v>
      </c>
      <c r="B20" s="4"/>
      <c r="C20" s="324">
        <f>D20*6</f>
        <v>15302.448</v>
      </c>
      <c r="D20" s="324">
        <f>E20*E5</f>
        <v>2550.4079999999999</v>
      </c>
      <c r="E20" s="392">
        <v>1.41</v>
      </c>
      <c r="F20" s="396"/>
      <c r="P20" s="48"/>
      <c r="Q20" s="42"/>
      <c r="R20" s="334"/>
      <c r="S20" s="334"/>
      <c r="T20" s="335"/>
    </row>
    <row r="21" spans="1:20" ht="30" customHeight="1" thickBot="1">
      <c r="A21" s="10" t="s">
        <v>18</v>
      </c>
      <c r="B21" s="9" t="s">
        <v>7</v>
      </c>
      <c r="C21" s="325"/>
      <c r="D21" s="325"/>
      <c r="E21" s="359"/>
      <c r="F21" s="397"/>
      <c r="P21" s="51"/>
      <c r="Q21" s="50"/>
      <c r="R21" s="334"/>
      <c r="S21" s="334"/>
      <c r="T21" s="335"/>
    </row>
    <row r="22" spans="1:20" ht="78" customHeight="1" thickBot="1">
      <c r="A22" s="37" t="s">
        <v>19</v>
      </c>
      <c r="B22" s="9" t="s">
        <v>7</v>
      </c>
      <c r="C22" s="325"/>
      <c r="D22" s="325"/>
      <c r="E22" s="359"/>
      <c r="F22" s="397"/>
      <c r="P22" s="51"/>
      <c r="Q22" s="50"/>
      <c r="R22" s="334"/>
      <c r="S22" s="334"/>
      <c r="T22" s="335"/>
    </row>
    <row r="23" spans="1:20" ht="32.25" customHeight="1" thickBot="1">
      <c r="A23" s="10" t="s">
        <v>20</v>
      </c>
      <c r="B23" s="9" t="s">
        <v>7</v>
      </c>
      <c r="C23" s="325"/>
      <c r="D23" s="325"/>
      <c r="E23" s="359"/>
      <c r="F23" s="397"/>
      <c r="P23" s="51"/>
      <c r="Q23" s="50"/>
      <c r="R23" s="334"/>
      <c r="S23" s="334"/>
      <c r="T23" s="335"/>
    </row>
    <row r="24" spans="1:20" ht="36" customHeight="1" thickBot="1">
      <c r="A24" s="10" t="s">
        <v>21</v>
      </c>
      <c r="B24" s="9" t="s">
        <v>10</v>
      </c>
      <c r="C24" s="325"/>
      <c r="D24" s="325"/>
      <c r="E24" s="359"/>
      <c r="F24" s="397"/>
      <c r="P24" s="51"/>
      <c r="Q24" s="50"/>
      <c r="R24" s="334"/>
      <c r="S24" s="334"/>
      <c r="T24" s="335"/>
    </row>
    <row r="25" spans="1:20" ht="55.5" customHeight="1" thickBot="1">
      <c r="A25" s="10" t="s">
        <v>22</v>
      </c>
      <c r="B25" s="9" t="s">
        <v>10</v>
      </c>
      <c r="C25" s="326"/>
      <c r="D25" s="326"/>
      <c r="E25" s="360"/>
      <c r="F25" s="398"/>
      <c r="P25" s="51"/>
      <c r="Q25" s="50"/>
      <c r="R25" s="334"/>
      <c r="S25" s="334"/>
      <c r="T25" s="335"/>
    </row>
    <row r="26" spans="1:20" ht="48" customHeight="1" thickBot="1">
      <c r="A26" s="7" t="s">
        <v>23</v>
      </c>
      <c r="B26" s="4"/>
      <c r="C26" s="324">
        <f>D26*6</f>
        <v>868.22400000000005</v>
      </c>
      <c r="D26" s="324">
        <f>E26*E5</f>
        <v>144.70400000000001</v>
      </c>
      <c r="E26" s="392">
        <v>0.08</v>
      </c>
      <c r="F26" s="315"/>
      <c r="P26" s="48"/>
      <c r="Q26" s="42"/>
      <c r="R26" s="334"/>
      <c r="S26" s="334"/>
      <c r="T26" s="335"/>
    </row>
    <row r="27" spans="1:20" ht="45" customHeight="1" thickBot="1">
      <c r="A27" s="10" t="s">
        <v>24</v>
      </c>
      <c r="B27" s="9" t="s">
        <v>7</v>
      </c>
      <c r="C27" s="325"/>
      <c r="D27" s="325"/>
      <c r="E27" s="359"/>
      <c r="F27" s="316"/>
      <c r="P27" s="51"/>
      <c r="Q27" s="50"/>
      <c r="R27" s="334"/>
      <c r="S27" s="334"/>
      <c r="T27" s="335"/>
    </row>
    <row r="28" spans="1:20" ht="55.5" customHeight="1" thickBot="1">
      <c r="A28" s="10" t="s">
        <v>25</v>
      </c>
      <c r="B28" s="9" t="s">
        <v>7</v>
      </c>
      <c r="C28" s="325"/>
      <c r="D28" s="325"/>
      <c r="E28" s="359"/>
      <c r="F28" s="316"/>
      <c r="P28" s="51"/>
      <c r="Q28" s="50"/>
      <c r="R28" s="334"/>
      <c r="S28" s="334"/>
      <c r="T28" s="335"/>
    </row>
    <row r="29" spans="1:20" ht="52.5" customHeight="1" thickBot="1">
      <c r="A29" s="10" t="s">
        <v>16</v>
      </c>
      <c r="B29" s="9" t="s">
        <v>10</v>
      </c>
      <c r="C29" s="326"/>
      <c r="D29" s="326"/>
      <c r="E29" s="360"/>
      <c r="F29" s="317"/>
      <c r="P29" s="51"/>
      <c r="Q29" s="50"/>
      <c r="R29" s="334"/>
      <c r="S29" s="334"/>
      <c r="T29" s="335"/>
    </row>
    <row r="30" spans="1:20" ht="43.5" customHeight="1" thickBot="1">
      <c r="A30" s="7" t="s">
        <v>26</v>
      </c>
      <c r="B30" s="4"/>
      <c r="C30" s="321">
        <f>D30*6</f>
        <v>3255.84</v>
      </c>
      <c r="D30" s="324">
        <f>E30*E5</f>
        <v>542.64</v>
      </c>
      <c r="E30" s="392">
        <v>0.3</v>
      </c>
      <c r="F30" s="315"/>
      <c r="P30" s="48"/>
      <c r="Q30" s="42"/>
      <c r="R30" s="345"/>
      <c r="S30" s="334"/>
      <c r="T30" s="335"/>
    </row>
    <row r="31" spans="1:20" ht="42.75" customHeight="1" thickBot="1">
      <c r="A31" s="24" t="s">
        <v>27</v>
      </c>
      <c r="B31" s="9" t="s">
        <v>7</v>
      </c>
      <c r="C31" s="322"/>
      <c r="D31" s="325"/>
      <c r="E31" s="359"/>
      <c r="F31" s="316"/>
      <c r="P31" s="49"/>
      <c r="Q31" s="52"/>
      <c r="R31" s="345"/>
      <c r="S31" s="334"/>
      <c r="T31" s="335"/>
    </row>
    <row r="32" spans="1:20" ht="48" customHeight="1" thickBot="1">
      <c r="A32" s="24" t="s">
        <v>28</v>
      </c>
      <c r="B32" s="9" t="s">
        <v>7</v>
      </c>
      <c r="C32" s="322"/>
      <c r="D32" s="325"/>
      <c r="E32" s="359"/>
      <c r="F32" s="316"/>
      <c r="P32" s="49"/>
      <c r="Q32" s="52"/>
      <c r="R32" s="345"/>
      <c r="S32" s="334"/>
      <c r="T32" s="335"/>
    </row>
    <row r="33" spans="1:20" ht="49.5" customHeight="1" thickBot="1">
      <c r="A33" s="24" t="s">
        <v>29</v>
      </c>
      <c r="B33" s="9" t="s">
        <v>7</v>
      </c>
      <c r="C33" s="322"/>
      <c r="D33" s="325"/>
      <c r="E33" s="359"/>
      <c r="F33" s="316"/>
      <c r="P33" s="49"/>
      <c r="Q33" s="52"/>
      <c r="R33" s="345"/>
      <c r="S33" s="334"/>
      <c r="T33" s="335"/>
    </row>
    <row r="34" spans="1:20" ht="55.5" customHeight="1" thickBot="1">
      <c r="A34" s="24" t="s">
        <v>30</v>
      </c>
      <c r="B34" s="9" t="s">
        <v>7</v>
      </c>
      <c r="C34" s="322"/>
      <c r="D34" s="325"/>
      <c r="E34" s="359"/>
      <c r="F34" s="316"/>
      <c r="P34" s="49"/>
      <c r="Q34" s="52"/>
      <c r="R34" s="345"/>
      <c r="S34" s="334"/>
      <c r="T34" s="335"/>
    </row>
    <row r="35" spans="1:20" ht="48" customHeight="1" thickBot="1">
      <c r="A35" s="24" t="s">
        <v>16</v>
      </c>
      <c r="B35" s="4" t="s">
        <v>10</v>
      </c>
      <c r="C35" s="323"/>
      <c r="D35" s="326"/>
      <c r="E35" s="360"/>
      <c r="F35" s="317"/>
      <c r="P35" s="49"/>
      <c r="Q35" s="52"/>
      <c r="R35" s="345"/>
      <c r="S35" s="334"/>
      <c r="T35" s="335"/>
    </row>
    <row r="36" spans="1:20" ht="44.25" customHeight="1" thickBot="1">
      <c r="A36" s="7" t="s">
        <v>32</v>
      </c>
      <c r="B36" s="4"/>
      <c r="C36" s="321">
        <f>D36*6</f>
        <v>217.05600000000001</v>
      </c>
      <c r="D36" s="324">
        <f>E36*E5</f>
        <v>36.176000000000002</v>
      </c>
      <c r="E36" s="392">
        <v>0.02</v>
      </c>
      <c r="F36" s="315"/>
      <c r="P36" s="48"/>
      <c r="Q36" s="42"/>
      <c r="R36" s="345"/>
      <c r="S36" s="334"/>
      <c r="T36" s="335"/>
    </row>
    <row r="37" spans="1:20" ht="75" customHeight="1" thickBot="1">
      <c r="A37" s="24" t="s">
        <v>33</v>
      </c>
      <c r="B37" s="9" t="s">
        <v>34</v>
      </c>
      <c r="C37" s="322"/>
      <c r="D37" s="325"/>
      <c r="E37" s="359"/>
      <c r="F37" s="316"/>
      <c r="P37" s="49"/>
      <c r="Q37" s="52"/>
      <c r="R37" s="345"/>
      <c r="S37" s="334"/>
      <c r="T37" s="335"/>
    </row>
    <row r="38" spans="1:20" ht="58.5" customHeight="1" thickBot="1">
      <c r="A38" s="24" t="s">
        <v>16</v>
      </c>
      <c r="B38" s="4" t="s">
        <v>10</v>
      </c>
      <c r="C38" s="323"/>
      <c r="D38" s="326"/>
      <c r="E38" s="360"/>
      <c r="F38" s="317"/>
      <c r="P38" s="49"/>
      <c r="Q38" s="52"/>
      <c r="R38" s="345"/>
      <c r="S38" s="334"/>
      <c r="T38" s="335"/>
    </row>
    <row r="39" spans="1:20" ht="75" customHeight="1" thickBot="1">
      <c r="A39" s="7" t="s">
        <v>35</v>
      </c>
      <c r="B39" s="4" t="s">
        <v>34</v>
      </c>
      <c r="C39" s="25">
        <f>D39*6</f>
        <v>108.52800000000001</v>
      </c>
      <c r="D39" s="25">
        <f>E39*E5</f>
        <v>18.088000000000001</v>
      </c>
      <c r="E39" s="20">
        <v>0.01</v>
      </c>
      <c r="F39" s="108"/>
      <c r="P39" s="48"/>
      <c r="Q39" s="42"/>
      <c r="R39" s="53"/>
      <c r="S39" s="53"/>
      <c r="T39" s="54"/>
    </row>
    <row r="40" spans="1:20" ht="49.5" customHeight="1" thickBot="1">
      <c r="A40" s="7" t="s">
        <v>36</v>
      </c>
      <c r="B40" s="4"/>
      <c r="C40" s="328">
        <f>D40*6</f>
        <v>217.05600000000001</v>
      </c>
      <c r="D40" s="329">
        <f>E40*E5</f>
        <v>36.176000000000002</v>
      </c>
      <c r="E40" s="358">
        <v>0.02</v>
      </c>
      <c r="F40" s="315"/>
      <c r="P40" s="48"/>
      <c r="Q40" s="42"/>
      <c r="R40" s="345"/>
      <c r="S40" s="334"/>
      <c r="T40" s="335"/>
    </row>
    <row r="41" spans="1:20" ht="66" customHeight="1" thickBot="1">
      <c r="A41" s="24" t="s">
        <v>37</v>
      </c>
      <c r="B41" s="4" t="s">
        <v>34</v>
      </c>
      <c r="C41" s="323"/>
      <c r="D41" s="326"/>
      <c r="E41" s="360"/>
      <c r="F41" s="316"/>
      <c r="P41" s="49"/>
      <c r="Q41" s="42"/>
      <c r="R41" s="345"/>
      <c r="S41" s="334"/>
      <c r="T41" s="335"/>
    </row>
    <row r="42" spans="1:20" ht="47.25" customHeight="1" thickBot="1">
      <c r="A42" s="7" t="s">
        <v>38</v>
      </c>
      <c r="B42" s="12"/>
      <c r="C42" s="321">
        <f>D42*6</f>
        <v>108.52800000000001</v>
      </c>
      <c r="D42" s="324">
        <f>E42*E5</f>
        <v>18.088000000000001</v>
      </c>
      <c r="E42" s="392">
        <v>0.01</v>
      </c>
      <c r="F42" s="316"/>
      <c r="P42" s="48"/>
      <c r="Q42" s="41"/>
      <c r="R42" s="345"/>
      <c r="S42" s="334"/>
      <c r="T42" s="335"/>
    </row>
    <row r="43" spans="1:20" ht="98.25" customHeight="1" thickBot="1">
      <c r="A43" s="24" t="s">
        <v>39</v>
      </c>
      <c r="B43" s="12" t="s">
        <v>7</v>
      </c>
      <c r="C43" s="323"/>
      <c r="D43" s="326"/>
      <c r="E43" s="360"/>
      <c r="F43" s="317"/>
      <c r="P43" s="49"/>
      <c r="Q43" s="41"/>
      <c r="R43" s="345"/>
      <c r="S43" s="334"/>
      <c r="T43" s="335"/>
    </row>
    <row r="44" spans="1:20" s="31" customFormat="1" ht="57" customHeight="1" thickBot="1">
      <c r="A44" s="32" t="s">
        <v>40</v>
      </c>
      <c r="B44" s="28"/>
      <c r="C44" s="29">
        <f>E44*E5*6</f>
        <v>28325.807999999997</v>
      </c>
      <c r="D44" s="36">
        <f>E44*E5</f>
        <v>4720.9679999999998</v>
      </c>
      <c r="E44" s="30">
        <f>E45+E48+E51+E56</f>
        <v>2.61</v>
      </c>
      <c r="F44" s="213">
        <f>C44</f>
        <v>28325.807999999997</v>
      </c>
      <c r="H44" s="97"/>
      <c r="I44" s="97"/>
      <c r="K44" s="97"/>
      <c r="P44" s="55"/>
      <c r="Q44" s="44"/>
      <c r="R44" s="45"/>
      <c r="S44" s="56"/>
      <c r="T44" s="46"/>
    </row>
    <row r="45" spans="1:20" ht="26.25" thickBot="1">
      <c r="A45" s="7" t="s">
        <v>41</v>
      </c>
      <c r="B45" s="6"/>
      <c r="C45" s="328">
        <f>D45*6</f>
        <v>2930.2560000000003</v>
      </c>
      <c r="D45" s="358">
        <f>E45*E5</f>
        <v>488.37600000000003</v>
      </c>
      <c r="E45" s="358">
        <v>0.27</v>
      </c>
      <c r="F45" s="315"/>
      <c r="P45" s="48"/>
      <c r="Q45" s="57"/>
      <c r="R45" s="345"/>
      <c r="S45" s="335"/>
      <c r="T45" s="335"/>
    </row>
    <row r="46" spans="1:20" ht="15.75" thickBot="1">
      <c r="A46" s="24" t="s">
        <v>42</v>
      </c>
      <c r="B46" s="4" t="s">
        <v>7</v>
      </c>
      <c r="C46" s="322"/>
      <c r="D46" s="359"/>
      <c r="E46" s="359"/>
      <c r="F46" s="316"/>
      <c r="P46" s="49"/>
      <c r="Q46" s="58"/>
      <c r="R46" s="345"/>
      <c r="S46" s="335"/>
      <c r="T46" s="335"/>
    </row>
    <row r="47" spans="1:20" ht="78" customHeight="1" thickBot="1">
      <c r="A47" s="24" t="s">
        <v>43</v>
      </c>
      <c r="B47" s="4" t="s">
        <v>10</v>
      </c>
      <c r="C47" s="323"/>
      <c r="D47" s="360"/>
      <c r="E47" s="360"/>
      <c r="F47" s="317"/>
      <c r="P47" s="49"/>
      <c r="Q47" s="58"/>
      <c r="R47" s="345"/>
      <c r="S47" s="335"/>
      <c r="T47" s="335"/>
    </row>
    <row r="48" spans="1:20" ht="26.25" thickBot="1">
      <c r="A48" s="7" t="s">
        <v>44</v>
      </c>
      <c r="B48" s="6"/>
      <c r="C48" s="321">
        <f>D48*6</f>
        <v>13023.36</v>
      </c>
      <c r="D48" s="324">
        <f>E48*E5</f>
        <v>2170.56</v>
      </c>
      <c r="E48" s="392">
        <v>1.2</v>
      </c>
      <c r="F48" s="315"/>
      <c r="P48" s="48"/>
      <c r="Q48" s="57"/>
      <c r="R48" s="345"/>
      <c r="S48" s="334"/>
      <c r="T48" s="335"/>
    </row>
    <row r="49" spans="1:20" ht="60" customHeight="1" thickBot="1">
      <c r="A49" s="24" t="s">
        <v>45</v>
      </c>
      <c r="B49" s="12" t="s">
        <v>46</v>
      </c>
      <c r="C49" s="322"/>
      <c r="D49" s="325"/>
      <c r="E49" s="359"/>
      <c r="F49" s="316"/>
      <c r="P49" s="49"/>
      <c r="Q49" s="41"/>
      <c r="R49" s="345"/>
      <c r="S49" s="334"/>
      <c r="T49" s="335"/>
    </row>
    <row r="50" spans="1:20" ht="52.5" customHeight="1" thickBot="1">
      <c r="A50" s="24" t="s">
        <v>47</v>
      </c>
      <c r="B50" s="4" t="s">
        <v>48</v>
      </c>
      <c r="C50" s="323"/>
      <c r="D50" s="326"/>
      <c r="E50" s="360"/>
      <c r="F50" s="317"/>
      <c r="P50" s="49"/>
      <c r="Q50" s="42"/>
      <c r="R50" s="345"/>
      <c r="S50" s="334"/>
      <c r="T50" s="335"/>
    </row>
    <row r="51" spans="1:20" ht="26.25" thickBot="1">
      <c r="A51" s="7" t="s">
        <v>49</v>
      </c>
      <c r="B51" s="6"/>
      <c r="C51" s="324">
        <f>D51*6</f>
        <v>9658.9919999999984</v>
      </c>
      <c r="D51" s="324">
        <f>E51*E5</f>
        <v>1609.8319999999999</v>
      </c>
      <c r="E51" s="392">
        <v>0.89</v>
      </c>
      <c r="F51" s="315"/>
      <c r="P51" s="48"/>
      <c r="Q51" s="57"/>
      <c r="R51" s="334"/>
      <c r="S51" s="334"/>
      <c r="T51" s="335"/>
    </row>
    <row r="52" spans="1:20" ht="45" customHeight="1" thickBot="1">
      <c r="A52" s="24" t="s">
        <v>50</v>
      </c>
      <c r="B52" s="12" t="s">
        <v>34</v>
      </c>
      <c r="C52" s="325"/>
      <c r="D52" s="325"/>
      <c r="E52" s="359"/>
      <c r="F52" s="316"/>
      <c r="P52" s="49"/>
      <c r="Q52" s="59"/>
      <c r="R52" s="334"/>
      <c r="S52" s="334"/>
      <c r="T52" s="335"/>
    </row>
    <row r="53" spans="1:20" ht="27.75" customHeight="1" thickBot="1">
      <c r="A53" s="13" t="s">
        <v>51</v>
      </c>
      <c r="B53" s="12" t="s">
        <v>34</v>
      </c>
      <c r="C53" s="325"/>
      <c r="D53" s="325"/>
      <c r="E53" s="359"/>
      <c r="F53" s="316"/>
      <c r="P53" s="60"/>
      <c r="Q53" s="59"/>
      <c r="R53" s="334"/>
      <c r="S53" s="334"/>
      <c r="T53" s="335"/>
    </row>
    <row r="54" spans="1:20" ht="33.75" customHeight="1" thickBot="1">
      <c r="A54" s="13" t="s">
        <v>52</v>
      </c>
      <c r="B54" s="12" t="s">
        <v>10</v>
      </c>
      <c r="C54" s="325"/>
      <c r="D54" s="325"/>
      <c r="E54" s="359"/>
      <c r="F54" s="316"/>
      <c r="P54" s="60"/>
      <c r="Q54" s="59"/>
      <c r="R54" s="334"/>
      <c r="S54" s="334"/>
      <c r="T54" s="335"/>
    </row>
    <row r="55" spans="1:20" ht="37.5" customHeight="1" thickBot="1">
      <c r="A55" s="24" t="s">
        <v>53</v>
      </c>
      <c r="B55" s="4" t="s">
        <v>34</v>
      </c>
      <c r="C55" s="326"/>
      <c r="D55" s="326"/>
      <c r="E55" s="360"/>
      <c r="F55" s="317"/>
      <c r="P55" s="49"/>
      <c r="Q55" s="58"/>
      <c r="R55" s="334"/>
      <c r="S55" s="334"/>
      <c r="T55" s="335"/>
    </row>
    <row r="56" spans="1:20" ht="26.25" thickBot="1">
      <c r="A56" s="7" t="s">
        <v>54</v>
      </c>
      <c r="B56" s="6"/>
      <c r="C56" s="324">
        <f>D56*6</f>
        <v>2713.2</v>
      </c>
      <c r="D56" s="324">
        <f>E56*E5</f>
        <v>452.2</v>
      </c>
      <c r="E56" s="392">
        <v>0.25</v>
      </c>
      <c r="F56" s="315"/>
      <c r="P56" s="48"/>
      <c r="Q56" s="57"/>
      <c r="R56" s="334"/>
      <c r="S56" s="334"/>
      <c r="T56" s="335"/>
    </row>
    <row r="57" spans="1:20" ht="69.75" customHeight="1" thickBot="1">
      <c r="A57" s="24" t="s">
        <v>55</v>
      </c>
      <c r="B57" s="4" t="s">
        <v>31</v>
      </c>
      <c r="C57" s="325"/>
      <c r="D57" s="325"/>
      <c r="E57" s="359"/>
      <c r="F57" s="316"/>
      <c r="P57" s="49"/>
      <c r="Q57" s="42"/>
      <c r="R57" s="334"/>
      <c r="S57" s="334"/>
      <c r="T57" s="335"/>
    </row>
    <row r="58" spans="1:20" ht="39" thickBot="1">
      <c r="A58" s="24" t="s">
        <v>56</v>
      </c>
      <c r="B58" s="4" t="s">
        <v>7</v>
      </c>
      <c r="C58" s="326"/>
      <c r="D58" s="326"/>
      <c r="E58" s="360"/>
      <c r="F58" s="317"/>
      <c r="P58" s="49"/>
      <c r="Q58" s="42"/>
      <c r="R58" s="334"/>
      <c r="S58" s="334"/>
      <c r="T58" s="335"/>
    </row>
    <row r="59" spans="1:20" s="31" customFormat="1" ht="33" customHeight="1" thickBot="1">
      <c r="A59" s="32" t="s">
        <v>60</v>
      </c>
      <c r="B59" s="28"/>
      <c r="C59" s="34">
        <f>C60+C66+C72+C77+C80</f>
        <v>66744.72</v>
      </c>
      <c r="D59" s="34">
        <f>E59*E5</f>
        <v>11124.12</v>
      </c>
      <c r="E59" s="106">
        <f>E60+E66+E72+E77+E80</f>
        <v>6.15</v>
      </c>
      <c r="F59" s="188">
        <f>C59</f>
        <v>66744.72</v>
      </c>
      <c r="G59" s="97"/>
      <c r="H59" s="97"/>
      <c r="J59" s="97"/>
      <c r="K59" s="97"/>
      <c r="P59" s="55"/>
      <c r="Q59" s="44"/>
      <c r="R59" s="61"/>
      <c r="S59" s="61"/>
      <c r="T59" s="62"/>
    </row>
    <row r="60" spans="1:20" ht="38.25" customHeight="1" thickBot="1">
      <c r="A60" s="7" t="s">
        <v>61</v>
      </c>
      <c r="B60" s="12"/>
      <c r="C60" s="329">
        <f>D60*6</f>
        <v>19317.983999999997</v>
      </c>
      <c r="D60" s="329">
        <f>E60*E5</f>
        <v>3219.6639999999998</v>
      </c>
      <c r="E60" s="318">
        <v>1.78</v>
      </c>
      <c r="F60" s="357"/>
      <c r="K60" s="96"/>
      <c r="P60" s="48"/>
      <c r="Q60" s="41"/>
      <c r="R60" s="334"/>
      <c r="S60" s="334"/>
      <c r="T60" s="335"/>
    </row>
    <row r="61" spans="1:20" ht="82.5" customHeight="1">
      <c r="A61" s="83" t="s">
        <v>62</v>
      </c>
      <c r="B61" s="85" t="s">
        <v>63</v>
      </c>
      <c r="C61" s="325"/>
      <c r="D61" s="325"/>
      <c r="E61" s="319"/>
      <c r="F61" s="357"/>
      <c r="P61" s="49"/>
      <c r="Q61" s="42"/>
      <c r="R61" s="334"/>
      <c r="S61" s="334"/>
      <c r="T61" s="335"/>
    </row>
    <row r="62" spans="1:20" s="108" customFormat="1" ht="35.25" customHeight="1">
      <c r="A62" s="156" t="s">
        <v>123</v>
      </c>
      <c r="B62" s="147" t="s">
        <v>124</v>
      </c>
      <c r="C62" s="369"/>
      <c r="D62" s="325"/>
      <c r="E62" s="319"/>
      <c r="F62" s="357"/>
      <c r="G62" s="38"/>
      <c r="H62" s="38"/>
      <c r="I62" s="38"/>
      <c r="J62" s="38"/>
      <c r="K62" s="38"/>
      <c r="L62" s="38"/>
      <c r="M62" s="38"/>
      <c r="N62" s="38"/>
      <c r="O62" s="38"/>
      <c r="P62" s="155"/>
      <c r="Q62" s="165"/>
      <c r="R62" s="334"/>
      <c r="S62" s="334"/>
      <c r="T62" s="335"/>
    </row>
    <row r="63" spans="1:20" ht="46.5" customHeight="1">
      <c r="A63" s="364" t="s">
        <v>93</v>
      </c>
      <c r="B63" s="366" t="s">
        <v>7</v>
      </c>
      <c r="C63" s="369"/>
      <c r="D63" s="325"/>
      <c r="E63" s="319"/>
      <c r="F63" s="357"/>
      <c r="P63" s="49"/>
      <c r="Q63" s="41"/>
      <c r="R63" s="334"/>
      <c r="S63" s="334"/>
      <c r="T63" s="335"/>
    </row>
    <row r="64" spans="1:20" ht="15" hidden="1" customHeight="1">
      <c r="A64" s="365"/>
      <c r="B64" s="367"/>
      <c r="C64" s="369"/>
      <c r="D64" s="325"/>
      <c r="E64" s="319"/>
      <c r="F64" s="357"/>
      <c r="P64" s="49"/>
      <c r="Q64" s="41"/>
      <c r="R64" s="334"/>
      <c r="S64" s="334"/>
      <c r="T64" s="335"/>
    </row>
    <row r="65" spans="1:20" ht="26.25" thickBot="1">
      <c r="A65" s="84" t="s">
        <v>65</v>
      </c>
      <c r="B65" s="86" t="s">
        <v>10</v>
      </c>
      <c r="C65" s="370"/>
      <c r="D65" s="326"/>
      <c r="E65" s="320"/>
      <c r="F65" s="357"/>
      <c r="P65" s="49"/>
      <c r="Q65" s="41"/>
      <c r="R65" s="334"/>
      <c r="S65" s="334"/>
      <c r="T65" s="335"/>
    </row>
    <row r="66" spans="1:20" ht="78.75" customHeight="1" thickBot="1">
      <c r="A66" s="7" t="s">
        <v>66</v>
      </c>
      <c r="B66" s="12"/>
      <c r="C66" s="324">
        <f>D66*6</f>
        <v>17038.896000000001</v>
      </c>
      <c r="D66" s="324">
        <f>E66*E5</f>
        <v>2839.8160000000003</v>
      </c>
      <c r="E66" s="327">
        <v>1.57</v>
      </c>
      <c r="F66" s="357"/>
      <c r="P66" s="48"/>
      <c r="Q66" s="41"/>
      <c r="R66" s="334"/>
      <c r="S66" s="334"/>
      <c r="T66" s="335"/>
    </row>
    <row r="67" spans="1:20" ht="26.25" thickBot="1">
      <c r="A67" s="24" t="s">
        <v>67</v>
      </c>
      <c r="B67" s="4" t="s">
        <v>10</v>
      </c>
      <c r="C67" s="325"/>
      <c r="D67" s="325"/>
      <c r="E67" s="319"/>
      <c r="F67" s="357"/>
      <c r="P67" s="49"/>
      <c r="Q67" s="42"/>
      <c r="R67" s="334"/>
      <c r="S67" s="334"/>
      <c r="T67" s="335"/>
    </row>
    <row r="68" spans="1:20" ht="26.25" thickBot="1">
      <c r="A68" s="24" t="s">
        <v>68</v>
      </c>
      <c r="B68" s="4" t="s">
        <v>10</v>
      </c>
      <c r="C68" s="325"/>
      <c r="D68" s="325"/>
      <c r="E68" s="319"/>
      <c r="F68" s="357"/>
      <c r="P68" s="49"/>
      <c r="Q68" s="42"/>
      <c r="R68" s="334"/>
      <c r="S68" s="334"/>
      <c r="T68" s="335"/>
    </row>
    <row r="69" spans="1:20" ht="26.25" thickBot="1">
      <c r="A69" s="24" t="s">
        <v>69</v>
      </c>
      <c r="B69" s="4" t="s">
        <v>10</v>
      </c>
      <c r="C69" s="325"/>
      <c r="D69" s="325"/>
      <c r="E69" s="319"/>
      <c r="F69" s="357"/>
      <c r="P69" s="49"/>
      <c r="Q69" s="42"/>
      <c r="R69" s="334"/>
      <c r="S69" s="334"/>
      <c r="T69" s="335"/>
    </row>
    <row r="70" spans="1:20" ht="38.25" customHeight="1" thickBot="1">
      <c r="A70" s="24" t="s">
        <v>70</v>
      </c>
      <c r="B70" s="4" t="s">
        <v>10</v>
      </c>
      <c r="C70" s="325"/>
      <c r="D70" s="325"/>
      <c r="E70" s="319"/>
      <c r="F70" s="357"/>
      <c r="P70" s="49"/>
      <c r="Q70" s="42"/>
      <c r="R70" s="334"/>
      <c r="S70" s="334"/>
      <c r="T70" s="335"/>
    </row>
    <row r="71" spans="1:20" ht="24" customHeight="1" thickBot="1">
      <c r="A71" s="24" t="s">
        <v>71</v>
      </c>
      <c r="B71" s="4" t="s">
        <v>72</v>
      </c>
      <c r="C71" s="326"/>
      <c r="D71" s="326"/>
      <c r="E71" s="319"/>
      <c r="F71" s="315"/>
      <c r="P71" s="49"/>
      <c r="Q71" s="42"/>
      <c r="R71" s="334"/>
      <c r="S71" s="334"/>
      <c r="T71" s="335"/>
    </row>
    <row r="72" spans="1:20" ht="32.25" customHeight="1" thickBot="1">
      <c r="A72" s="7" t="s">
        <v>73</v>
      </c>
      <c r="B72" s="12"/>
      <c r="C72" s="324">
        <f>D72*6</f>
        <v>6403.152</v>
      </c>
      <c r="D72" s="399">
        <f>E72*E5</f>
        <v>1067.192</v>
      </c>
      <c r="E72" s="402">
        <v>0.59</v>
      </c>
      <c r="F72" s="357"/>
      <c r="P72" s="48"/>
      <c r="Q72" s="41"/>
      <c r="R72" s="334"/>
      <c r="S72" s="334"/>
      <c r="T72" s="335"/>
    </row>
    <row r="73" spans="1:20" ht="26.25" customHeight="1" thickBot="1">
      <c r="A73" s="24" t="s">
        <v>74</v>
      </c>
      <c r="B73" s="12" t="s">
        <v>75</v>
      </c>
      <c r="C73" s="325"/>
      <c r="D73" s="400"/>
      <c r="E73" s="402"/>
      <c r="F73" s="357"/>
      <c r="P73" s="49"/>
      <c r="Q73" s="41"/>
      <c r="R73" s="334"/>
      <c r="S73" s="334"/>
      <c r="T73" s="335"/>
    </row>
    <row r="74" spans="1:20" ht="29.25" customHeight="1" thickBot="1">
      <c r="A74" s="24" t="s">
        <v>76</v>
      </c>
      <c r="B74" s="12" t="s">
        <v>10</v>
      </c>
      <c r="C74" s="325"/>
      <c r="D74" s="400"/>
      <c r="E74" s="402"/>
      <c r="F74" s="357"/>
      <c r="P74" s="49"/>
      <c r="Q74" s="41"/>
      <c r="R74" s="334"/>
      <c r="S74" s="334"/>
      <c r="T74" s="335"/>
    </row>
    <row r="75" spans="1:20" ht="35.25" customHeight="1" thickBot="1">
      <c r="A75" s="346" t="s">
        <v>77</v>
      </c>
      <c r="B75" s="14"/>
      <c r="C75" s="325"/>
      <c r="D75" s="400"/>
      <c r="E75" s="402"/>
      <c r="F75" s="357"/>
      <c r="P75" s="351"/>
      <c r="Q75" s="49"/>
      <c r="R75" s="334"/>
      <c r="S75" s="334"/>
      <c r="T75" s="335"/>
    </row>
    <row r="76" spans="1:20" ht="15.75" thickBot="1">
      <c r="A76" s="347"/>
      <c r="B76" s="12" t="s">
        <v>72</v>
      </c>
      <c r="C76" s="326"/>
      <c r="D76" s="401"/>
      <c r="E76" s="402"/>
      <c r="F76" s="357"/>
      <c r="P76" s="351"/>
      <c r="Q76" s="41"/>
      <c r="R76" s="334"/>
      <c r="S76" s="334"/>
      <c r="T76" s="335"/>
    </row>
    <row r="77" spans="1:20" ht="24.75" customHeight="1" thickBot="1">
      <c r="A77" s="7" t="s">
        <v>78</v>
      </c>
      <c r="B77" s="6"/>
      <c r="C77" s="321">
        <f>E77*D5*6</f>
        <v>17364.48</v>
      </c>
      <c r="D77" s="324">
        <f>E77*E5</f>
        <v>2894.08</v>
      </c>
      <c r="E77" s="359">
        <v>1.6</v>
      </c>
      <c r="F77" s="396"/>
      <c r="P77" s="48"/>
      <c r="Q77" s="57"/>
      <c r="R77" s="345"/>
      <c r="S77" s="334"/>
      <c r="T77" s="335"/>
    </row>
    <row r="78" spans="1:20" ht="34.5" customHeight="1" thickBot="1">
      <c r="A78" s="24" t="s">
        <v>79</v>
      </c>
      <c r="B78" s="4" t="s">
        <v>80</v>
      </c>
      <c r="C78" s="322"/>
      <c r="D78" s="325"/>
      <c r="E78" s="359"/>
      <c r="F78" s="397"/>
      <c r="P78" s="49"/>
      <c r="Q78" s="42"/>
      <c r="R78" s="345"/>
      <c r="S78" s="334"/>
      <c r="T78" s="335"/>
    </row>
    <row r="79" spans="1:20" ht="87" customHeight="1" thickBot="1">
      <c r="A79" s="24" t="s">
        <v>81</v>
      </c>
      <c r="B79" s="4" t="s">
        <v>10</v>
      </c>
      <c r="C79" s="323"/>
      <c r="D79" s="326"/>
      <c r="E79" s="360"/>
      <c r="F79" s="398"/>
      <c r="H79" s="96"/>
      <c r="J79" s="96"/>
      <c r="K79" s="96"/>
      <c r="P79" s="49"/>
      <c r="Q79" s="42"/>
      <c r="R79" s="345"/>
      <c r="S79" s="334"/>
      <c r="T79" s="335"/>
    </row>
    <row r="80" spans="1:20" ht="57" customHeight="1" thickBot="1">
      <c r="A80" s="7" t="s">
        <v>82</v>
      </c>
      <c r="B80" s="4" t="s">
        <v>83</v>
      </c>
      <c r="C80" s="25">
        <f>E80*D5*6</f>
        <v>6620.2079999999996</v>
      </c>
      <c r="D80" s="25">
        <f>E80*E5</f>
        <v>1103.3679999999999</v>
      </c>
      <c r="E80" s="103">
        <v>0.61</v>
      </c>
      <c r="F80" s="158"/>
      <c r="I80" s="96"/>
      <c r="P80" s="48"/>
      <c r="Q80" s="42"/>
      <c r="R80" s="53"/>
      <c r="S80" s="53"/>
      <c r="T80" s="54"/>
    </row>
    <row r="81" spans="1:20" s="31" customFormat="1" ht="32.25" customHeight="1" thickBot="1">
      <c r="A81" s="27" t="s">
        <v>84</v>
      </c>
      <c r="B81" s="35"/>
      <c r="C81" s="34">
        <v>0</v>
      </c>
      <c r="D81" s="34">
        <v>0</v>
      </c>
      <c r="E81" s="106">
        <v>0</v>
      </c>
      <c r="F81" s="164"/>
      <c r="G81" s="119"/>
      <c r="H81" s="119"/>
      <c r="I81" s="119"/>
      <c r="J81" s="119"/>
      <c r="K81" s="119"/>
      <c r="L81" s="119"/>
      <c r="M81" s="119"/>
      <c r="P81" s="43"/>
      <c r="Q81" s="63"/>
      <c r="R81" s="61"/>
      <c r="S81" s="61"/>
      <c r="T81" s="62"/>
    </row>
    <row r="82" spans="1:20" ht="33.75" customHeight="1" thickBot="1">
      <c r="A82" s="15" t="s">
        <v>85</v>
      </c>
      <c r="B82" s="12" t="s">
        <v>46</v>
      </c>
      <c r="C82" s="26">
        <v>0</v>
      </c>
      <c r="D82" s="26">
        <v>0</v>
      </c>
      <c r="E82" s="107">
        <v>0</v>
      </c>
      <c r="F82" s="158"/>
      <c r="G82" s="119"/>
      <c r="H82" s="119"/>
      <c r="I82" s="119"/>
      <c r="J82" s="119"/>
      <c r="K82" s="119"/>
      <c r="L82" s="119"/>
      <c r="M82" s="119"/>
      <c r="P82" s="64"/>
      <c r="Q82" s="41"/>
      <c r="R82" s="65"/>
      <c r="S82" s="65"/>
      <c r="T82" s="66"/>
    </row>
    <row r="83" spans="1:20" ht="83.25" customHeight="1" thickBot="1">
      <c r="A83" s="27" t="s">
        <v>119</v>
      </c>
      <c r="B83" s="94"/>
      <c r="C83" s="34">
        <v>0</v>
      </c>
      <c r="D83" s="34">
        <v>0</v>
      </c>
      <c r="E83" s="33">
        <v>0</v>
      </c>
      <c r="F83" s="109"/>
      <c r="P83" s="64"/>
      <c r="Q83" s="41"/>
      <c r="R83" s="65"/>
      <c r="S83" s="65"/>
      <c r="T83" s="66"/>
    </row>
    <row r="84" spans="1:20" ht="83.25" customHeight="1" thickBot="1">
      <c r="A84" s="27" t="s">
        <v>126</v>
      </c>
      <c r="B84" s="94"/>
      <c r="C84" s="34">
        <v>4558.1400000000003</v>
      </c>
      <c r="D84" s="34"/>
      <c r="E84" s="33"/>
      <c r="F84" s="262">
        <v>4558.1400000000003</v>
      </c>
      <c r="P84" s="64"/>
      <c r="Q84" s="41"/>
      <c r="R84" s="65"/>
      <c r="S84" s="65"/>
      <c r="T84" s="66"/>
    </row>
    <row r="85" spans="1:20" ht="83.25" customHeight="1" thickBot="1">
      <c r="A85" s="27" t="s">
        <v>128</v>
      </c>
      <c r="B85" s="94"/>
      <c r="C85" s="34">
        <v>434.1</v>
      </c>
      <c r="D85" s="34"/>
      <c r="E85" s="33"/>
      <c r="F85" s="262">
        <v>434.1</v>
      </c>
      <c r="P85" s="64"/>
      <c r="Q85" s="41"/>
      <c r="R85" s="65"/>
      <c r="S85" s="65"/>
      <c r="T85" s="66"/>
    </row>
    <row r="86" spans="1:20" ht="27.75" customHeight="1" thickBot="1">
      <c r="A86" s="5" t="s">
        <v>86</v>
      </c>
      <c r="B86" s="16"/>
      <c r="C86" s="26">
        <f>C81+C59+C44+C8+C84+C85</f>
        <v>121876.89599999999</v>
      </c>
      <c r="D86" s="26">
        <f>D81+D59+D44+D8</f>
        <v>19480.775999999998</v>
      </c>
      <c r="E86" s="11">
        <f>E81+E59+E44+E8</f>
        <v>10.77</v>
      </c>
      <c r="F86" s="286">
        <f>F8+F44+F59+F84+F85</f>
        <v>121876.89599999999</v>
      </c>
      <c r="G86" s="96"/>
      <c r="P86" s="67"/>
      <c r="Q86" s="68"/>
      <c r="R86" s="65"/>
      <c r="S86" s="65"/>
      <c r="T86" s="66"/>
    </row>
    <row r="87" spans="1:20" ht="16.5">
      <c r="A87" s="352" t="s">
        <v>132</v>
      </c>
      <c r="B87" s="353"/>
      <c r="C87" s="353"/>
      <c r="D87" s="354"/>
      <c r="E87" s="141"/>
      <c r="F87" s="162">
        <v>100067.49</v>
      </c>
      <c r="K87" s="96"/>
    </row>
    <row r="88" spans="1:20" ht="16.5">
      <c r="A88" s="157" t="s">
        <v>133</v>
      </c>
      <c r="B88" s="158"/>
      <c r="C88" s="158"/>
      <c r="D88" s="158"/>
      <c r="E88" s="158"/>
      <c r="F88" s="285">
        <f>F86+F87-F89</f>
        <v>115460.356</v>
      </c>
    </row>
    <row r="89" spans="1:20" ht="15.75">
      <c r="A89" s="139" t="s">
        <v>137</v>
      </c>
      <c r="B89" s="140"/>
      <c r="C89" s="140"/>
      <c r="D89" s="140"/>
      <c r="E89" s="140"/>
      <c r="F89" s="162">
        <v>106484.03</v>
      </c>
    </row>
    <row r="90" spans="1:20" ht="15.75">
      <c r="A90" s="38"/>
      <c r="B90" s="148"/>
      <c r="C90" s="163"/>
      <c r="D90" s="38"/>
      <c r="F90" s="243"/>
    </row>
    <row r="91" spans="1:20">
      <c r="A91" s="38"/>
      <c r="B91" s="148"/>
      <c r="C91" s="38"/>
      <c r="D91" s="38"/>
    </row>
    <row r="92" spans="1:20">
      <c r="A92" s="38"/>
      <c r="B92" s="148"/>
      <c r="C92" s="38"/>
      <c r="D92" s="38"/>
    </row>
    <row r="93" spans="1:20">
      <c r="A93" s="136" t="s">
        <v>121</v>
      </c>
      <c r="H93" s="96"/>
    </row>
    <row r="94" spans="1:20">
      <c r="A94" s="136"/>
    </row>
    <row r="95" spans="1:20">
      <c r="A95" s="136" t="s">
        <v>122</v>
      </c>
    </row>
  </sheetData>
  <mergeCells count="125">
    <mergeCell ref="S77:S79"/>
    <mergeCell ref="T77:T79"/>
    <mergeCell ref="A75:A76"/>
    <mergeCell ref="P75:P76"/>
    <mergeCell ref="C77:C79"/>
    <mergeCell ref="D77:D79"/>
    <mergeCell ref="E77:E79"/>
    <mergeCell ref="R77:R79"/>
    <mergeCell ref="C72:C76"/>
    <mergeCell ref="D72:D76"/>
    <mergeCell ref="E72:E76"/>
    <mergeCell ref="R72:R76"/>
    <mergeCell ref="S72:S76"/>
    <mergeCell ref="T72:T76"/>
    <mergeCell ref="F72:F76"/>
    <mergeCell ref="F77:F79"/>
    <mergeCell ref="C56:C58"/>
    <mergeCell ref="D56:D58"/>
    <mergeCell ref="E56:E58"/>
    <mergeCell ref="R56:R58"/>
    <mergeCell ref="S56:S58"/>
    <mergeCell ref="T56:T58"/>
    <mergeCell ref="C66:C71"/>
    <mergeCell ref="D66:D71"/>
    <mergeCell ref="E66:E71"/>
    <mergeCell ref="R66:R71"/>
    <mergeCell ref="S66:S71"/>
    <mergeCell ref="T66:T71"/>
    <mergeCell ref="C60:C65"/>
    <mergeCell ref="D60:D65"/>
    <mergeCell ref="E60:E65"/>
    <mergeCell ref="R60:R65"/>
    <mergeCell ref="S60:S65"/>
    <mergeCell ref="T60:T65"/>
    <mergeCell ref="F56:F58"/>
    <mergeCell ref="F60:F65"/>
    <mergeCell ref="F66:F71"/>
    <mergeCell ref="C51:C55"/>
    <mergeCell ref="D51:D55"/>
    <mergeCell ref="E51:E55"/>
    <mergeCell ref="R51:R55"/>
    <mergeCell ref="S51:S55"/>
    <mergeCell ref="T51:T55"/>
    <mergeCell ref="C48:C50"/>
    <mergeCell ref="D48:D50"/>
    <mergeCell ref="E48:E50"/>
    <mergeCell ref="R48:R50"/>
    <mergeCell ref="S48:S50"/>
    <mergeCell ref="T48:T50"/>
    <mergeCell ref="F48:F50"/>
    <mergeCell ref="F51:F55"/>
    <mergeCell ref="E45:E47"/>
    <mergeCell ref="R45:R47"/>
    <mergeCell ref="S45:S47"/>
    <mergeCell ref="T45:T47"/>
    <mergeCell ref="C42:C43"/>
    <mergeCell ref="D42:D43"/>
    <mergeCell ref="E42:E43"/>
    <mergeCell ref="R42:R43"/>
    <mergeCell ref="S42:S43"/>
    <mergeCell ref="T42:T43"/>
    <mergeCell ref="F45:F47"/>
    <mergeCell ref="R40:R41"/>
    <mergeCell ref="S40:S41"/>
    <mergeCell ref="T40:T41"/>
    <mergeCell ref="C36:C38"/>
    <mergeCell ref="D36:D38"/>
    <mergeCell ref="E36:E38"/>
    <mergeCell ref="R36:R38"/>
    <mergeCell ref="S36:S38"/>
    <mergeCell ref="T36:T38"/>
    <mergeCell ref="R30:R35"/>
    <mergeCell ref="S30:S35"/>
    <mergeCell ref="T30:T35"/>
    <mergeCell ref="C26:C29"/>
    <mergeCell ref="D26:D29"/>
    <mergeCell ref="E26:E29"/>
    <mergeCell ref="R26:R29"/>
    <mergeCell ref="S26:S29"/>
    <mergeCell ref="T26:T29"/>
    <mergeCell ref="R20:R25"/>
    <mergeCell ref="S20:S25"/>
    <mergeCell ref="T20:T25"/>
    <mergeCell ref="C17:C19"/>
    <mergeCell ref="D17:D19"/>
    <mergeCell ref="E17:E19"/>
    <mergeCell ref="R17:R19"/>
    <mergeCell ref="S17:S19"/>
    <mergeCell ref="T17:T19"/>
    <mergeCell ref="F20:F25"/>
    <mergeCell ref="R14:R16"/>
    <mergeCell ref="S14:S16"/>
    <mergeCell ref="T14:T16"/>
    <mergeCell ref="A2:E2"/>
    <mergeCell ref="P2:T2"/>
    <mergeCell ref="C9:C13"/>
    <mergeCell ref="D9:D13"/>
    <mergeCell ref="E9:E13"/>
    <mergeCell ref="R9:R13"/>
    <mergeCell ref="S9:S13"/>
    <mergeCell ref="T9:T13"/>
    <mergeCell ref="A87:D87"/>
    <mergeCell ref="F9:F13"/>
    <mergeCell ref="F14:F16"/>
    <mergeCell ref="F17:F19"/>
    <mergeCell ref="F26:F29"/>
    <mergeCell ref="F30:F35"/>
    <mergeCell ref="F36:F38"/>
    <mergeCell ref="F40:F43"/>
    <mergeCell ref="A63:A64"/>
    <mergeCell ref="B63:B64"/>
    <mergeCell ref="C14:C16"/>
    <mergeCell ref="D14:D16"/>
    <mergeCell ref="E14:E16"/>
    <mergeCell ref="C20:C25"/>
    <mergeCell ref="D20:D25"/>
    <mergeCell ref="E20:E25"/>
    <mergeCell ref="C30:C35"/>
    <mergeCell ref="D30:D35"/>
    <mergeCell ref="E30:E35"/>
    <mergeCell ref="C40:C41"/>
    <mergeCell ref="D40:D41"/>
    <mergeCell ref="E40:E41"/>
    <mergeCell ref="C45:C47"/>
    <mergeCell ref="D45:D47"/>
  </mergeCells>
  <pageMargins left="0.31496062992125984" right="0.31496062992125984" top="0.35433070866141736" bottom="0.3149606299212598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ИНД 5</vt:lpstr>
      <vt:lpstr>ИНД 45 </vt:lpstr>
      <vt:lpstr>ИНД 49</vt:lpstr>
      <vt:lpstr>Ленинград.5</vt:lpstr>
      <vt:lpstr>Ленинград.15 а</vt:lpstr>
      <vt:lpstr>Ленинград.23 </vt:lpstr>
      <vt:lpstr>Ленинград.23а</vt:lpstr>
      <vt:lpstr>Ленинград.28</vt:lpstr>
      <vt:lpstr>Ленина 10</vt:lpstr>
      <vt:lpstr>Ленина 14</vt:lpstr>
      <vt:lpstr>Ленина 16</vt:lpstr>
      <vt:lpstr>Ленина 18</vt:lpstr>
      <vt:lpstr>Ленина 19</vt:lpstr>
      <vt:lpstr>Ленина 21</vt:lpstr>
      <vt:lpstr>Ленина 23</vt:lpstr>
      <vt:lpstr>Ленина 25</vt:lpstr>
      <vt:lpstr>Гагарина 50</vt:lpstr>
      <vt:lpstr>Роза Л. 41</vt:lpstr>
      <vt:lpstr>Роза Л. 43</vt:lpstr>
      <vt:lpstr>Бубнова 18</vt:lpstr>
      <vt:lpstr>Бубнова 27</vt:lpstr>
      <vt:lpstr>Андроновых 1</vt:lpstr>
      <vt:lpstr>Андроновых 3</vt:lpstr>
      <vt:lpstr>Ленинградская 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Bait</cp:lastModifiedBy>
  <cp:lastPrinted>2019-04-04T03:24:06Z</cp:lastPrinted>
  <dcterms:created xsi:type="dcterms:W3CDTF">2014-10-20T16:13:53Z</dcterms:created>
  <dcterms:modified xsi:type="dcterms:W3CDTF">2019-04-04T03:29:29Z</dcterms:modified>
</cp:coreProperties>
</file>