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62 от 22.12.2021 изменения\"/>
    </mc:Choice>
  </mc:AlternateContent>
  <bookViews>
    <workbookView xWindow="0" yWindow="0" windowWidth="16320" windowHeight="5088" firstSheet="1" activeTab="4"/>
  </bookViews>
  <sheets>
    <sheet name="Приложение 1" sheetId="2" r:id="rId1"/>
    <sheet name="Приложение 2" sheetId="1" r:id="rId2"/>
    <sheet name="Приложение 3" sheetId="3" r:id="rId3"/>
    <sheet name="Приложение4" sheetId="5" r:id="rId4"/>
    <sheet name="Приложение 5" sheetId="4" r:id="rId5"/>
  </sheets>
  <definedNames>
    <definedName name="_xlnm._FilterDatabase" localSheetId="0" hidden="1">'Приложение 1'!$A$7:$I$134</definedName>
    <definedName name="_xlnm._FilterDatabase" localSheetId="1" hidden="1">'Приложение 2'!$A$6:$J$194</definedName>
    <definedName name="_xlnm._FilterDatabase" localSheetId="2" hidden="1">'Приложение 3'!$A$5:$D$40</definedName>
    <definedName name="_xlnm.Print_Area" localSheetId="0">'Приложение 1'!$A$1:$I$137</definedName>
    <definedName name="_xlnm.Print_Area" localSheetId="1">'Приложение 2'!$A$1:$J$194</definedName>
    <definedName name="_xlnm.Print_Area" localSheetId="2">'Приложение 3'!$A$1:$D$41</definedName>
  </definedNames>
  <calcPr calcId="152511"/>
</workbook>
</file>

<file path=xl/calcChain.xml><?xml version="1.0" encoding="utf-8"?>
<calcChain xmlns="http://schemas.openxmlformats.org/spreadsheetml/2006/main">
  <c r="D19" i="4" l="1"/>
  <c r="I106" i="2"/>
  <c r="I40" i="2"/>
  <c r="I46" i="2"/>
  <c r="J82" i="1"/>
  <c r="J142" i="1"/>
  <c r="J139" i="1"/>
  <c r="J91" i="1"/>
  <c r="J85" i="1"/>
  <c r="I82" i="2" l="1"/>
  <c r="I81" i="2" s="1"/>
  <c r="I113" i="2"/>
  <c r="I112" i="2" s="1"/>
  <c r="J76" i="1" l="1"/>
  <c r="J75" i="1" s="1"/>
  <c r="J119" i="1"/>
  <c r="J120" i="1"/>
  <c r="I14" i="2"/>
  <c r="I15" i="2"/>
  <c r="J112" i="1"/>
  <c r="J111" i="1" s="1"/>
  <c r="J110" i="1" s="1"/>
  <c r="I13" i="2" l="1"/>
  <c r="I12" i="2" s="1"/>
  <c r="I131" i="2"/>
  <c r="I130" i="2" s="1"/>
  <c r="I33" i="2"/>
  <c r="I32" i="2" s="1"/>
  <c r="J137" i="1"/>
  <c r="J136" i="1" s="1"/>
  <c r="J123" i="1"/>
  <c r="J62" i="1"/>
  <c r="J61" i="1" s="1"/>
  <c r="J60" i="1" s="1"/>
  <c r="D19" i="3" s="1"/>
  <c r="I66" i="2"/>
  <c r="I21" i="2"/>
  <c r="I20" i="2" s="1"/>
  <c r="I23" i="2"/>
  <c r="I22" i="2" s="1"/>
  <c r="I18" i="2"/>
  <c r="I17" i="2" s="1"/>
  <c r="J152" i="1"/>
  <c r="J154" i="1"/>
  <c r="J148" i="1"/>
  <c r="J147" i="1" s="1"/>
  <c r="J146" i="1" s="1"/>
  <c r="D31" i="3" s="1"/>
  <c r="J151" i="1" l="1"/>
  <c r="J150" i="1" s="1"/>
  <c r="D32" i="3" s="1"/>
  <c r="D30" i="3" s="1"/>
  <c r="I19" i="2"/>
  <c r="I16" i="2" s="1"/>
  <c r="J145" i="1" l="1"/>
  <c r="J116" i="1"/>
  <c r="I111" i="2"/>
  <c r="I110" i="2" s="1"/>
  <c r="I105" i="2"/>
  <c r="I104" i="2" s="1"/>
  <c r="I109" i="2"/>
  <c r="I108" i="2" s="1"/>
  <c r="J22" i="1"/>
  <c r="J43" i="1"/>
  <c r="J94" i="1"/>
  <c r="J93" i="1" s="1"/>
  <c r="J131" i="1" l="1"/>
  <c r="J24" i="1" l="1"/>
  <c r="I27" i="2"/>
  <c r="I26" i="2" s="1"/>
  <c r="I25" i="2" s="1"/>
  <c r="I24" i="2" s="1"/>
  <c r="I11" i="2"/>
  <c r="I10" i="2" s="1"/>
  <c r="I9" i="2" s="1"/>
  <c r="J124" i="1"/>
  <c r="J125" i="1"/>
  <c r="J80" i="1" l="1"/>
  <c r="J79" i="1" s="1"/>
  <c r="I30" i="2"/>
  <c r="I31" i="2"/>
  <c r="I85" i="2"/>
  <c r="J171" i="1"/>
  <c r="I29" i="2" l="1"/>
  <c r="I28" i="2" s="1"/>
  <c r="J73" i="1"/>
  <c r="I129" i="2" l="1"/>
  <c r="I128" i="2" s="1"/>
  <c r="I127" i="2"/>
  <c r="I126" i="2" s="1"/>
  <c r="I76" i="2"/>
  <c r="I75" i="2" s="1"/>
  <c r="J187" i="1"/>
  <c r="J32" i="1"/>
  <c r="J31" i="1" s="1"/>
  <c r="J30" i="1" s="1"/>
  <c r="D12" i="3" s="1"/>
  <c r="I134" i="2"/>
  <c r="I133" i="2"/>
  <c r="I125" i="2"/>
  <c r="I124" i="2"/>
  <c r="I123" i="2"/>
  <c r="I122" i="2"/>
  <c r="I121" i="2"/>
  <c r="I119" i="2"/>
  <c r="I118" i="2" s="1"/>
  <c r="I117" i="2"/>
  <c r="I116" i="2" s="1"/>
  <c r="I115" i="2"/>
  <c r="I114" i="2" s="1"/>
  <c r="J16" i="1"/>
  <c r="J174" i="1"/>
  <c r="J176" i="1"/>
  <c r="J189" i="1"/>
  <c r="J192" i="1"/>
  <c r="J163" i="1"/>
  <c r="J162" i="1" s="1"/>
  <c r="J141" i="1"/>
  <c r="J104" i="1"/>
  <c r="J105" i="1"/>
  <c r="J97" i="1"/>
  <c r="J96" i="1" s="1"/>
  <c r="J78" i="1"/>
  <c r="I56" i="2"/>
  <c r="I55" i="2" s="1"/>
  <c r="I58" i="2"/>
  <c r="I57" i="2" s="1"/>
  <c r="I61" i="2"/>
  <c r="I60" i="2" s="1"/>
  <c r="I63" i="2"/>
  <c r="I62" i="2" s="1"/>
  <c r="I65" i="2"/>
  <c r="I64" i="2" s="1"/>
  <c r="I68" i="2"/>
  <c r="I67" i="2" s="1"/>
  <c r="I71" i="2"/>
  <c r="I70" i="2" s="1"/>
  <c r="I69" i="2" s="1"/>
  <c r="J143" i="1"/>
  <c r="J130" i="1"/>
  <c r="J45" i="1"/>
  <c r="J42" i="1" s="1"/>
  <c r="I59" i="2" l="1"/>
  <c r="J186" i="1"/>
  <c r="I120" i="2"/>
  <c r="I132" i="2"/>
  <c r="I54" i="2"/>
  <c r="I84" i="2"/>
  <c r="I83" i="2" s="1"/>
  <c r="I80" i="2"/>
  <c r="I79" i="2" s="1"/>
  <c r="I78" i="2"/>
  <c r="I77" i="2" s="1"/>
  <c r="I103" i="2"/>
  <c r="I102" i="2" s="1"/>
  <c r="I101" i="2"/>
  <c r="I100" i="2" s="1"/>
  <c r="I99" i="2"/>
  <c r="I98" i="2" s="1"/>
  <c r="I97" i="2"/>
  <c r="I96" i="2" s="1"/>
  <c r="I95" i="2"/>
  <c r="I94" i="2" s="1"/>
  <c r="I93" i="2"/>
  <c r="I92" i="2" s="1"/>
  <c r="I89" i="2"/>
  <c r="I88" i="2" s="1"/>
  <c r="I87" i="2"/>
  <c r="I86" i="2" s="1"/>
  <c r="I91" i="2"/>
  <c r="I90" i="2" s="1"/>
  <c r="I74" i="2"/>
  <c r="I73" i="2" s="1"/>
  <c r="I72" i="2" l="1"/>
  <c r="D29" i="3"/>
  <c r="I36" i="2" l="1"/>
  <c r="I53" i="2"/>
  <c r="I52" i="2" s="1"/>
  <c r="I50" i="2"/>
  <c r="I49" i="2" s="1"/>
  <c r="I48" i="2" s="1"/>
  <c r="I43" i="2"/>
  <c r="I42" i="2" s="1"/>
  <c r="I45" i="2"/>
  <c r="I44" i="2" s="1"/>
  <c r="I39" i="2"/>
  <c r="I38" i="2" s="1"/>
  <c r="I37" i="2" l="1"/>
  <c r="I51" i="2"/>
  <c r="J100" i="1"/>
  <c r="J181" i="1"/>
  <c r="J159" i="1"/>
  <c r="J166" i="1"/>
  <c r="J164" i="1"/>
  <c r="J98" i="1"/>
  <c r="J58" i="1"/>
  <c r="J50" i="1"/>
  <c r="J20" i="1"/>
  <c r="J15" i="1" s="1"/>
  <c r="J28" i="1"/>
  <c r="J180" i="1" l="1"/>
  <c r="J179" i="1" s="1"/>
  <c r="J158" i="1"/>
  <c r="J156" i="1" s="1"/>
  <c r="D34" i="3" s="1"/>
  <c r="J49" i="1"/>
  <c r="J48" i="1" s="1"/>
  <c r="J27" i="1"/>
  <c r="J26" i="1" s="1"/>
  <c r="D11" i="3" s="1"/>
  <c r="D40" i="3" l="1"/>
  <c r="J178" i="1"/>
  <c r="J157" i="1"/>
  <c r="J47" i="1"/>
  <c r="D16" i="3"/>
  <c r="D15" i="3" s="1"/>
  <c r="J161" i="1"/>
  <c r="D36" i="3"/>
  <c r="J134" i="1" l="1"/>
  <c r="J133" i="1" s="1"/>
  <c r="J128" i="1"/>
  <c r="J127" i="1" s="1"/>
  <c r="J107" i="1"/>
  <c r="J115" i="1"/>
  <c r="J103" i="1"/>
  <c r="J170" i="1"/>
  <c r="J87" i="1"/>
  <c r="J89" i="1"/>
  <c r="J122" i="1" l="1"/>
  <c r="D28" i="3" s="1"/>
  <c r="J109" i="1"/>
  <c r="D26" i="3"/>
  <c r="J169" i="1"/>
  <c r="J168" i="1" s="1"/>
  <c r="D38" i="3" s="1"/>
  <c r="D37" i="3" s="1"/>
  <c r="J102" i="1" l="1"/>
  <c r="D27" i="3"/>
  <c r="D25" i="3" s="1"/>
  <c r="J83" i="1"/>
  <c r="D23" i="3" s="1"/>
  <c r="J67" i="1"/>
  <c r="J66" i="1" s="1"/>
  <c r="J65" i="1" s="1"/>
  <c r="D21" i="3" l="1"/>
  <c r="I35" i="2"/>
  <c r="I34" i="2" s="1"/>
  <c r="I8" i="2" s="1"/>
  <c r="J12" i="1"/>
  <c r="J36" i="1"/>
  <c r="J40" i="1"/>
  <c r="J39" i="1" s="1"/>
  <c r="J38" i="1" s="1"/>
  <c r="J71" i="1"/>
  <c r="J70" i="1" s="1"/>
  <c r="J69" i="1" s="1"/>
  <c r="J56" i="1"/>
  <c r="J55" i="1" s="1"/>
  <c r="J35" i="1" l="1"/>
  <c r="J34" i="1" s="1"/>
  <c r="D13" i="3" s="1"/>
  <c r="J11" i="1"/>
  <c r="J10" i="1" s="1"/>
  <c r="D8" i="3" s="1"/>
  <c r="D14" i="3"/>
  <c r="J14" i="1"/>
  <c r="J54" i="1"/>
  <c r="J53" i="1" s="1"/>
  <c r="J185" i="1"/>
  <c r="J184" i="1" s="1"/>
  <c r="J183" i="1" s="1"/>
  <c r="D39" i="3"/>
  <c r="J9" i="1" l="1"/>
  <c r="D10" i="3"/>
  <c r="K34" i="2"/>
  <c r="D22" i="3"/>
  <c r="D24" i="3"/>
  <c r="D18" i="3"/>
  <c r="D17" i="3" s="1"/>
  <c r="D35" i="3"/>
  <c r="D9" i="3"/>
  <c r="J64" i="1" l="1"/>
  <c r="J8" i="1" s="1"/>
  <c r="D20" i="3"/>
  <c r="D7" i="3"/>
  <c r="D33" i="3"/>
  <c r="D6" i="3" l="1"/>
  <c r="J7" i="1"/>
  <c r="K6" i="1" l="1"/>
  <c r="D9" i="5" s="1"/>
  <c r="D8" i="5" s="1"/>
  <c r="D11" i="5"/>
  <c r="D7" i="5" l="1"/>
  <c r="D6" i="5" s="1"/>
  <c r="D10" i="5"/>
</calcChain>
</file>

<file path=xl/sharedStrings.xml><?xml version="1.0" encoding="utf-8"?>
<sst xmlns="http://schemas.openxmlformats.org/spreadsheetml/2006/main" count="2548" uniqueCount="257">
  <si>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</si>
  <si>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</si>
  <si>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</si>
  <si>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</si>
  <si>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</si>
  <si>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</si>
  <si>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</si>
  <si>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</si>
  <si>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</si>
  <si>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</si>
  <si>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</si>
  <si>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</si>
  <si>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</si>
  <si>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</si>
  <si>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</si>
  <si>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</si>
  <si>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</si>
  <si>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</si>
  <si>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</si>
  <si>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</si>
  <si>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</si>
  <si>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</si>
  <si>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</si>
  <si>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</si>
  <si>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</si>
  <si>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</si>
  <si>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</si>
  <si>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</si>
  <si>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</si>
  <si>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</si>
  <si>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</si>
  <si>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</si>
  <si>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</si>
  <si>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</si>
  <si>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</si>
  <si>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</si>
  <si>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</si>
  <si>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</si>
  <si>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</si>
  <si>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</si>
  <si>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</si>
  <si>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</si>
  <si>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</si>
  <si>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</si>
  <si>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</si>
  <si>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</si>
  <si>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</si>
  <si>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</si>
  <si>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</si>
  <si>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</si>
  <si>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</si>
  <si>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</si>
  <si>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</si>
  <si>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</si>
  <si>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</si>
  <si>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</si>
  <si>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</si>
  <si>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</si>
  <si>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</si>
  <si>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</si>
  <si>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</si>
  <si>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</si>
  <si>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</si>
  <si>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</si>
  <si>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</si>
  <si>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</si>
  <si>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</si>
  <si>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</si>
  <si>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</si>
  <si>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</si>
  <si>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</si>
  <si>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</si>
  <si>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</si>
  <si>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</si>
  <si>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</si>
  <si>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</si>
  <si>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</si>
  <si>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</si>
  <si>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</si>
  <si>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</si>
  <si>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</si>
  <si>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</si>
  <si>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</si>
  <si>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</si>
  <si>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</si>
  <si>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</si>
  <si>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</si>
  <si>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</si>
  <si>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</si>
  <si>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</si>
  <si>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</si>
  <si>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</si>
  <si>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</si>
  <si>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</si>
  <si>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</si>
  <si>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</si>
  <si>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</si>
  <si>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</si>
  <si>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</si>
  <si>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</si>
  <si>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</si>
  <si>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</si>
  <si>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</si>
  <si>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</si>
  <si>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</si>
  <si>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</si>
  <si>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</si>
  <si>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</si>
  <si>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</si>
  <si>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</si>
  <si>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</si>
  <si>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</si>
  <si>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</si>
  <si>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</si>
  <si>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</si>
  <si>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</si>
  <si>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</si>
  <si>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</si>
  <si>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</si>
  <si>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</si>
  <si>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</si>
  <si>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</si>
  <si>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</si>
  <si>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</si>
  <si>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</si>
  <si>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</si>
  <si>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</si>
  <si>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</si>
  <si>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</si>
  <si>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</si>
  <si>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</si>
  <si>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</si>
  <si>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</si>
  <si>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</si>
  <si>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</si>
  <si>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</si>
  <si>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</si>
  <si>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</si>
  <si>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</si>
  <si>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</si>
  <si>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</si>
  <si>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</si>
  <si>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</si>
  <si>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</si>
  <si>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</si>
  <si>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</si>
  <si>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</si>
  <si>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</si>
  <si>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</si>
  <si>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</si>
  <si>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</si>
  <si>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</si>
  <si>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</si>
  <si>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</si>
  <si>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</si>
  <si>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</si>
  <si>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</si>
  <si>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</si>
  <si>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</si>
  <si>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</si>
  <si>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</si>
  <si>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</si>
  <si>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</si>
  <si>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</si>
  <si>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</si>
  <si>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</si>
  <si>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</si>
  <si>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</si>
  <si>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</si>
  <si>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</si>
  <si>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</si>
  <si>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</si>
  <si>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</si>
  <si>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</si>
  <si>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</si>
  <si>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</si>
  <si>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</si>
  <si>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</si>
  <si>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Уменьшение прочих остатков денежных средств бюджетов поселений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</si>
  <si>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</si>
  <si>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</si>
  <si>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</si>
  <si>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</si>
  <si>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</si>
  <si>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</si>
  <si>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</si>
  <si>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</si>
  <si>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</si>
  <si>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</si>
  <si>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Ведомственная структура расходов
бюджета Кусинского городского поселения на 2021 год </t>
  </si>
  <si>
    <t>Сумма
2021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</si>
  <si>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2021 год </t>
  </si>
  <si>
    <t xml:space="preserve">Распределение бюджетных ассигнований по разделам и подразделам 
классификации расходов бюджетов на 2021 год </t>
  </si>
  <si>
    <t>бюджета Кусинского городского поселения на 2021 год</t>
  </si>
  <si>
    <t>Другие мероприятия по реализации государственных функций</t>
  </si>
  <si>
    <t>60006</t>
  </si>
  <si>
    <t>52120</t>
  </si>
  <si>
    <t xml:space="preserve"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землеустройства и землепользования </t>
  </si>
  <si>
    <t>52110</t>
  </si>
  <si>
    <t xml:space="preserve"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 </t>
  </si>
  <si>
    <t>01 05 02 01 13 0000 510</t>
  </si>
  <si>
    <t>01 05 02 01 13 0000 610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</si>
  <si>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</si>
  <si>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</si>
  <si>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</si>
  <si>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14</t>
  </si>
  <si>
    <t>Развитие, обустройство и восстановление озелененных территорий ландшафтно-рекреационных зон</t>
  </si>
  <si>
    <t>47000</t>
  </si>
  <si>
    <t>Другие вопросы в области охраны окружающей среды</t>
  </si>
  <si>
    <t>G2</t>
  </si>
  <si>
    <t>Региональный проект "Комплексная система обращения с твердыми коммунальными отходами"</t>
  </si>
  <si>
    <t>43120</t>
  </si>
  <si>
    <t>S3120</t>
  </si>
  <si>
    <t>Создание и содержание мест (площадок) накопления твердых коммунальных отходов за счет средств местного бюджета</t>
  </si>
  <si>
    <t>Создание и содержание мест (площадок) накопления твердых коммунальных отходов</t>
  </si>
  <si>
    <t>01497</t>
  </si>
  <si>
    <t>99607</t>
  </si>
  <si>
    <t>Другие вопросы в области национальной безопасности и правоохранительной деятельности</t>
  </si>
  <si>
    <t>Работа с поселениями Кусинского муниципального района по предупреждению правонарушений (приобретение и установка видеонаблюдения)</t>
  </si>
  <si>
    <t>Реализация инициативного проекта "Строительство пешеходной зоны, ремонт моста через городской пруд (г.Куса)"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</si>
  <si>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2021 год</t>
  </si>
  <si>
    <t>№ п/п</t>
  </si>
  <si>
    <t>Наименование субвенции</t>
  </si>
  <si>
    <t>Сумма</t>
  </si>
  <si>
    <t>Формирование архивных фондов поселения</t>
  </si>
  <si>
    <t>Осуществление внутреннего муниципального финансового контроля</t>
  </si>
  <si>
    <t>Контроль за исполнением бюджета городского поселения</t>
  </si>
  <si>
    <t>По регулированию вопросов местного значения в сфере землеустройства и землепользования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</si>
  <si>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</si>
  <si>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</si>
  <si>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</si>
  <si>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Реализация программ  формирование современной городской среды</t>
  </si>
  <si>
    <t xml:space="preserve">Проведение мероприятий для детей и молодежи в области молодежной политики </t>
  </si>
  <si>
    <t>Создание условий для организации досуга и обеспечения жителей поселения услугами организаций культуры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</si>
  <si>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</si>
  <si>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</si>
  <si>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</si>
  <si>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</si>
  <si>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 xml:space="preserve">В рамках подпрограммы «Модернизация объектов коммунальной инфраструктуры» </t>
  </si>
  <si>
    <t>3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</si>
  <si>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</si>
  <si>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</si>
  <si>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</si>
  <si>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60012</t>
  </si>
  <si>
    <t>Мероприятия в области транспортного обслуживания населения</t>
  </si>
  <si>
    <t>81003</t>
  </si>
  <si>
    <t>82004</t>
  </si>
  <si>
    <t>52111</t>
  </si>
  <si>
    <t>Полномочия по организации благоустройства и озеленения территории КГП а именнно прилегающей территории к домам по ул. Ленинградская 15,23</t>
  </si>
  <si>
    <t>Расходы на осуществление переданных полномочий органам местного самоуправления муниципального района по организации и озеленению территории</t>
  </si>
  <si>
    <t>Мероприятия по безопасности дорожного движения за счет средств бюджетов поселений</t>
  </si>
  <si>
    <t>Ремонт автомобильных дорог общего пользования местного значения за счет средств дорожного фонда</t>
  </si>
  <si>
    <t xml:space="preserve"> Приложение 1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22.12.2021 г №62
</t>
  </si>
  <si>
    <t xml:space="preserve">Приложение 2
к решению Совета депутатов 
Кусинского городского поселения
«О бюджете Кусинского городского 
поселения на 2021 год и на плановый
период 2022, 2023 годов»
от22.12.2021 г № 62
  </t>
  </si>
  <si>
    <t xml:space="preserve">Приложение 3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22.12.2021 г № 62
</t>
  </si>
  <si>
    <t xml:space="preserve">Приложение 4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22.12.2021 г № 62
</t>
  </si>
  <si>
    <t xml:space="preserve">Приложение 5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22.12.2021 №62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</si>
</sst>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4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3" fillId="3" borderId="0" xfId="0" applyFont="1" applyFill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top"/>
    </xf>
    <xf numFmtId="0" fontId="4" fillId="3" borderId="0" xfId="0" applyFont="1" applyFill="1"/>
    <xf numFmtId="4" fontId="3" fillId="3" borderId="0" xfId="0" applyNumberFormat="1" applyFont="1" applyFill="1"/>
    <xf numFmtId="0" fontId="6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textRotation="90" wrapText="1" readingOrder="1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right" vertical="center" wrapText="1" readingOrder="1"/>
    </xf>
    <xf numFmtId="4" fontId="7" fillId="0" borderId="1" xfId="0" applyNumberFormat="1" applyFont="1" applyFill="1" applyBorder="1" applyAlignment="1">
      <alignment horizontal="right" vertical="center" wrapText="1" readingOrder="1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right" vertical="center" wrapText="1" readingOrder="1"/>
    </xf>
    <xf numFmtId="4" fontId="5" fillId="0" borderId="0" xfId="0" applyNumberFormat="1" applyFont="1" applyFill="1" applyBorder="1" applyAlignment="1">
      <alignment horizontal="right" vertical="center" wrapText="1" readingOrder="1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top"/>
    </xf>
    <xf numFmtId="4" fontId="5" fillId="3" borderId="0" xfId="0" applyNumberFormat="1" applyFont="1" applyFill="1" applyAlignment="1">
      <alignment horizontal="right" vertical="center"/>
    </xf>
    <xf numFmtId="49" fontId="7" fillId="3" borderId="1" xfId="0" applyNumberFormat="1" applyFont="1" applyFill="1" applyBorder="1" applyAlignment="1">
      <alignment horizontal="center" vertical="center" textRotation="90" wrapText="1" readingOrder="1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right" vertical="top"/>
    </xf>
    <xf numFmtId="4" fontId="7" fillId="3" borderId="1" xfId="0" applyNumberFormat="1" applyFont="1" applyFill="1" applyBorder="1" applyAlignment="1">
      <alignment horizontal="right" vertical="top"/>
    </xf>
    <xf numFmtId="0" fontId="7" fillId="3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164" fontId="10" fillId="2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right" vertical="top"/>
    </xf>
    <xf numFmtId="0" fontId="5" fillId="3" borderId="0" xfId="0" applyFont="1" applyFill="1" applyAlignment="1">
      <alignment horizontal="right"/>
    </xf>
    <xf numFmtId="0" fontId="7" fillId="3" borderId="1" xfId="0" applyFont="1" applyFill="1" applyBorder="1" applyAlignment="1">
      <alignment horizontal="right" vertical="center" readingOrder="1"/>
    </xf>
    <xf numFmtId="4" fontId="7" fillId="3" borderId="1" xfId="0" applyNumberFormat="1" applyFont="1" applyFill="1" applyBorder="1" applyAlignment="1">
      <alignment horizontal="right" vertical="center" wrapText="1" readingOrder="1"/>
    </xf>
    <xf numFmtId="49" fontId="7" fillId="3" borderId="1" xfId="0" applyNumberFormat="1" applyFont="1" applyFill="1" applyBorder="1" applyAlignment="1">
      <alignment horizontal="right" vertical="center" readingOrder="1"/>
    </xf>
    <xf numFmtId="49" fontId="5" fillId="3" borderId="1" xfId="0" applyNumberFormat="1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49" fontId="5" fillId="2" borderId="1" xfId="0" applyNumberFormat="1" applyFont="1" applyFill="1" applyBorder="1" applyAlignment="1">
      <alignment horizontal="right" vertical="center" wrapText="1"/>
    </xf>
    <xf numFmtId="49" fontId="12" fillId="4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right" vertical="top" readingOrder="1"/>
    </xf>
    <xf numFmtId="4" fontId="7" fillId="3" borderId="1" xfId="0" applyNumberFormat="1" applyFont="1" applyFill="1" applyBorder="1" applyAlignment="1">
      <alignment horizontal="right" vertical="top" wrapText="1" readingOrder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7" fillId="3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7" fillId="3" borderId="1" xfId="0" applyNumberFormat="1" applyFont="1" applyFill="1" applyBorder="1" applyAlignment="1">
      <alignment horizontal="right" vertical="center" wrapText="1" readingOrder="1"/>
    </xf>
    <xf numFmtId="49" fontId="5" fillId="3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right" vertical="center"/>
    </xf>
    <xf numFmtId="4" fontId="13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right" vertical="center" readingOrder="1"/>
    </xf>
    <xf numFmtId="0" fontId="5" fillId="0" borderId="1" xfId="0" applyFont="1" applyFill="1" applyBorder="1" applyAlignment="1">
      <alignment horizontal="left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top"/>
    </xf>
    <xf numFmtId="0" fontId="5" fillId="3" borderId="0" xfId="0" applyFont="1" applyFill="1" applyAlignment="1">
      <alignment wrapText="1"/>
    </xf>
    <xf numFmtId="164" fontId="10" fillId="2" borderId="1" xfId="0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top"/>
    </xf>
    <xf numFmtId="49" fontId="7" fillId="3" borderId="1" xfId="0" applyNumberFormat="1" applyFont="1" applyFill="1" applyBorder="1" applyAlignment="1">
      <alignment horizontal="center" vertical="center" textRotation="90" wrapText="1"/>
    </xf>
    <xf numFmtId="0" fontId="5" fillId="3" borderId="0" xfId="0" applyFont="1" applyFill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 readingOrder="1"/>
    </xf>
    <xf numFmtId="0" fontId="10" fillId="3" borderId="2" xfId="0" applyNumberFormat="1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 vertical="center" textRotation="90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center" vertical="center" readingOrder="1"/>
    </xf>
    <xf numFmtId="0" fontId="7" fillId="3" borderId="1" xfId="0" applyFont="1" applyFill="1" applyBorder="1" applyAlignment="1">
      <alignment horizontal="center" vertical="center" textRotation="90" wrapText="1" readingOrder="1"/>
    </xf>
    <xf numFmtId="0" fontId="5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 readingOrder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7"/>
  <sheetViews>
    <sheetView view="pageBreakPreview" topLeftCell="A136" zoomScale="72" zoomScaleNormal="85" zoomScaleSheetLayoutView="72" workbookViewId="0">
      <selection activeCell="A3" sqref="A3:I3"/>
    </sheetView>
  </sheetViews>
  <sheetFormatPr defaultColWidth="9.109375" defaultRowHeight="17.399999999999999" x14ac:dyDescent="0.3"/>
  <cols>
    <col min="1" max="1" width="91.6640625" style="7" customWidth="1"/>
    <col min="2" max="2" width="8.33203125" style="6" customWidth="1"/>
    <col min="3" max="3" width="8" style="6" customWidth="1"/>
    <col min="4" max="4" width="7.6640625" style="6" customWidth="1"/>
    <col min="5" max="5" width="10.5546875" style="6" customWidth="1"/>
    <col min="6" max="8" width="9.88671875" style="6" customWidth="1"/>
    <col min="9" max="9" width="25.33203125" style="6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20" t="s">
        <v>252</v>
      </c>
      <c r="B1" s="120"/>
      <c r="C1" s="120"/>
      <c r="D1" s="120"/>
      <c r="E1" s="120"/>
      <c r="F1" s="120"/>
      <c r="G1" s="120"/>
      <c r="H1" s="120"/>
      <c r="I1" s="120"/>
    </row>
    <row r="2" spans="1:9" ht="13.5" customHeight="1" x14ac:dyDescent="0.3">
      <c r="A2" s="88"/>
      <c r="B2" s="89"/>
      <c r="C2" s="89"/>
      <c r="D2" s="89"/>
      <c r="E2" s="89"/>
      <c r="F2" s="89"/>
      <c r="G2" s="89"/>
      <c r="H2" s="89"/>
      <c r="I2" s="89"/>
    </row>
    <row r="3" spans="1:9" ht="105.75" customHeight="1" x14ac:dyDescent="0.3">
      <c r="A3" s="123" t="s">
        <v>191</v>
      </c>
      <c r="B3" s="123"/>
      <c r="C3" s="123"/>
      <c r="D3" s="123"/>
      <c r="E3" s="123"/>
      <c r="F3" s="123"/>
      <c r="G3" s="123"/>
      <c r="H3" s="123"/>
      <c r="I3" s="123"/>
    </row>
    <row r="4" spans="1:9" ht="29.25" customHeight="1" x14ac:dyDescent="0.3">
      <c r="A4" s="50"/>
      <c r="B4" s="49"/>
      <c r="C4" s="49"/>
      <c r="D4" s="49"/>
      <c r="E4" s="49"/>
      <c r="F4" s="49"/>
      <c r="G4" s="49"/>
      <c r="H4" s="49"/>
      <c r="I4" s="90" t="s">
        <v>76</v>
      </c>
    </row>
    <row r="5" spans="1:9" ht="26.25" customHeight="1" x14ac:dyDescent="0.3">
      <c r="A5" s="122" t="s">
        <v>69</v>
      </c>
      <c r="B5" s="122" t="s">
        <v>73</v>
      </c>
      <c r="C5" s="122"/>
      <c r="D5" s="122"/>
      <c r="E5" s="122"/>
      <c r="F5" s="122"/>
      <c r="G5" s="122"/>
      <c r="H5" s="122"/>
      <c r="I5" s="121" t="s">
        <v>190</v>
      </c>
    </row>
    <row r="6" spans="1:9" ht="26.25" customHeight="1" x14ac:dyDescent="0.3">
      <c r="A6" s="122"/>
      <c r="B6" s="124" t="s">
        <v>65</v>
      </c>
      <c r="C6" s="124"/>
      <c r="D6" s="124"/>
      <c r="E6" s="124"/>
      <c r="F6" s="119" t="s">
        <v>64</v>
      </c>
      <c r="G6" s="119" t="s">
        <v>67</v>
      </c>
      <c r="H6" s="119" t="s">
        <v>66</v>
      </c>
      <c r="I6" s="121"/>
    </row>
    <row r="7" spans="1:9" ht="140.25" customHeight="1" x14ac:dyDescent="0.3">
      <c r="A7" s="122"/>
      <c r="B7" s="52" t="s">
        <v>63</v>
      </c>
      <c r="C7" s="52" t="s">
        <v>62</v>
      </c>
      <c r="D7" s="52" t="s">
        <v>61</v>
      </c>
      <c r="E7" s="52" t="s">
        <v>60</v>
      </c>
      <c r="F7" s="119"/>
      <c r="G7" s="119"/>
      <c r="H7" s="119"/>
      <c r="I7" s="121"/>
    </row>
    <row r="8" spans="1:9" x14ac:dyDescent="0.3">
      <c r="A8" s="53" t="s">
        <v>59</v>
      </c>
      <c r="B8" s="91"/>
      <c r="C8" s="91"/>
      <c r="D8" s="91"/>
      <c r="E8" s="91"/>
      <c r="F8" s="91"/>
      <c r="G8" s="91"/>
      <c r="H8" s="91"/>
      <c r="I8" s="92">
        <f>I9+I12+I24+I28+I34+I37+I48+I51+I54+I59+I69+I72+I16</f>
        <v>84790619.039999992</v>
      </c>
    </row>
    <row r="9" spans="1:9" ht="31.2" x14ac:dyDescent="0.3">
      <c r="A9" s="74" t="s">
        <v>181</v>
      </c>
      <c r="B9" s="93" t="s">
        <v>1</v>
      </c>
      <c r="C9" s="93">
        <v>0</v>
      </c>
      <c r="D9" s="93" t="s">
        <v>7</v>
      </c>
      <c r="E9" s="93" t="s">
        <v>6</v>
      </c>
      <c r="F9" s="93" t="s">
        <v>5</v>
      </c>
      <c r="G9" s="93" t="s">
        <v>7</v>
      </c>
      <c r="H9" s="93" t="s">
        <v>7</v>
      </c>
      <c r="I9" s="92">
        <f>I10</f>
        <v>18998784.960000001</v>
      </c>
    </row>
    <row r="10" spans="1:9" ht="31.2" x14ac:dyDescent="0.3">
      <c r="A10" s="68" t="s">
        <v>182</v>
      </c>
      <c r="B10" s="94" t="s">
        <v>1</v>
      </c>
      <c r="C10" s="94" t="s">
        <v>2</v>
      </c>
      <c r="D10" s="94" t="s">
        <v>7</v>
      </c>
      <c r="E10" s="94" t="s">
        <v>180</v>
      </c>
      <c r="F10" s="94" t="s">
        <v>5</v>
      </c>
      <c r="G10" s="94" t="s">
        <v>7</v>
      </c>
      <c r="H10" s="94" t="s">
        <v>7</v>
      </c>
      <c r="I10" s="95">
        <f>I11</f>
        <v>18998784.960000001</v>
      </c>
    </row>
    <row r="11" spans="1:9" x14ac:dyDescent="0.3">
      <c r="A11" s="68" t="s">
        <v>21</v>
      </c>
      <c r="B11" s="94" t="s">
        <v>1</v>
      </c>
      <c r="C11" s="94" t="s">
        <v>2</v>
      </c>
      <c r="D11" s="94" t="s">
        <v>7</v>
      </c>
      <c r="E11" s="94" t="s">
        <v>180</v>
      </c>
      <c r="F11" s="94" t="s">
        <v>0</v>
      </c>
      <c r="G11" s="94" t="s">
        <v>12</v>
      </c>
      <c r="H11" s="94" t="s">
        <v>20</v>
      </c>
      <c r="I11" s="95">
        <f>'Приложение 2'!J81</f>
        <v>18998784.960000001</v>
      </c>
    </row>
    <row r="12" spans="1:9" ht="39" customHeight="1" x14ac:dyDescent="0.3">
      <c r="A12" s="61" t="s">
        <v>242</v>
      </c>
      <c r="B12" s="93" t="s">
        <v>33</v>
      </c>
      <c r="C12" s="93" t="s">
        <v>2</v>
      </c>
      <c r="D12" s="93" t="s">
        <v>7</v>
      </c>
      <c r="E12" s="93" t="s">
        <v>6</v>
      </c>
      <c r="F12" s="93" t="s">
        <v>5</v>
      </c>
      <c r="G12" s="93" t="s">
        <v>7</v>
      </c>
      <c r="H12" s="93" t="s">
        <v>7</v>
      </c>
      <c r="I12" s="92">
        <f>I13</f>
        <v>8106379.3599999994</v>
      </c>
    </row>
    <row r="13" spans="1:9" ht="46.8" x14ac:dyDescent="0.3">
      <c r="A13" s="83" t="s">
        <v>240</v>
      </c>
      <c r="B13" s="94" t="s">
        <v>33</v>
      </c>
      <c r="C13" s="94" t="s">
        <v>239</v>
      </c>
      <c r="D13" s="94" t="s">
        <v>7</v>
      </c>
      <c r="E13" s="94" t="s">
        <v>241</v>
      </c>
      <c r="F13" s="94" t="s">
        <v>5</v>
      </c>
      <c r="G13" s="94" t="s">
        <v>7</v>
      </c>
      <c r="H13" s="94" t="s">
        <v>7</v>
      </c>
      <c r="I13" s="95">
        <f>I14+I15</f>
        <v>8106379.3599999994</v>
      </c>
    </row>
    <row r="14" spans="1:9" x14ac:dyDescent="0.3">
      <c r="A14" s="87" t="s">
        <v>145</v>
      </c>
      <c r="B14" s="94" t="s">
        <v>33</v>
      </c>
      <c r="C14" s="94" t="s">
        <v>239</v>
      </c>
      <c r="D14" s="94" t="s">
        <v>7</v>
      </c>
      <c r="E14" s="94" t="s">
        <v>241</v>
      </c>
      <c r="F14" s="94" t="s">
        <v>0</v>
      </c>
      <c r="G14" s="94" t="s">
        <v>3</v>
      </c>
      <c r="H14" s="94" t="s">
        <v>17</v>
      </c>
      <c r="I14" s="95">
        <f>'Приложение 2'!J113</f>
        <v>129980.8</v>
      </c>
    </row>
    <row r="15" spans="1:9" x14ac:dyDescent="0.3">
      <c r="A15" s="65" t="s">
        <v>11</v>
      </c>
      <c r="B15" s="94" t="s">
        <v>33</v>
      </c>
      <c r="C15" s="94" t="s">
        <v>239</v>
      </c>
      <c r="D15" s="94" t="s">
        <v>7</v>
      </c>
      <c r="E15" s="94" t="s">
        <v>241</v>
      </c>
      <c r="F15" s="94" t="s">
        <v>9</v>
      </c>
      <c r="G15" s="94" t="s">
        <v>3</v>
      </c>
      <c r="H15" s="94" t="s">
        <v>17</v>
      </c>
      <c r="I15" s="95">
        <f>'Приложение 2'!J114</f>
        <v>7976398.5599999996</v>
      </c>
    </row>
    <row r="16" spans="1:9" ht="31.2" x14ac:dyDescent="0.3">
      <c r="A16" s="84" t="s">
        <v>204</v>
      </c>
      <c r="B16" s="93" t="s">
        <v>205</v>
      </c>
      <c r="C16" s="93" t="s">
        <v>2</v>
      </c>
      <c r="D16" s="93" t="s">
        <v>7</v>
      </c>
      <c r="E16" s="93" t="s">
        <v>6</v>
      </c>
      <c r="F16" s="93" t="s">
        <v>5</v>
      </c>
      <c r="G16" s="93" t="s">
        <v>7</v>
      </c>
      <c r="H16" s="93" t="s">
        <v>7</v>
      </c>
      <c r="I16" s="92">
        <f>I17+I19</f>
        <v>1180564</v>
      </c>
    </row>
    <row r="17" spans="1:9" ht="31.2" x14ac:dyDescent="0.3">
      <c r="A17" s="79" t="s">
        <v>206</v>
      </c>
      <c r="B17" s="94" t="s">
        <v>205</v>
      </c>
      <c r="C17" s="94" t="s">
        <v>2</v>
      </c>
      <c r="D17" s="94" t="s">
        <v>7</v>
      </c>
      <c r="E17" s="96" t="s">
        <v>207</v>
      </c>
      <c r="F17" s="96" t="s">
        <v>5</v>
      </c>
      <c r="G17" s="94" t="s">
        <v>7</v>
      </c>
      <c r="H17" s="94" t="s">
        <v>7</v>
      </c>
      <c r="I17" s="95">
        <f>I18</f>
        <v>0</v>
      </c>
    </row>
    <row r="18" spans="1:9" x14ac:dyDescent="0.3">
      <c r="A18" s="67" t="s">
        <v>145</v>
      </c>
      <c r="B18" s="94" t="s">
        <v>205</v>
      </c>
      <c r="C18" s="94" t="s">
        <v>2</v>
      </c>
      <c r="D18" s="94" t="s">
        <v>7</v>
      </c>
      <c r="E18" s="96" t="s">
        <v>207</v>
      </c>
      <c r="F18" s="96" t="s">
        <v>0</v>
      </c>
      <c r="G18" s="94" t="s">
        <v>28</v>
      </c>
      <c r="H18" s="94" t="s">
        <v>33</v>
      </c>
      <c r="I18" s="95">
        <f>'Приложение 2'!J149</f>
        <v>0</v>
      </c>
    </row>
    <row r="19" spans="1:9" ht="30.75" customHeight="1" x14ac:dyDescent="0.3">
      <c r="A19" s="67" t="s">
        <v>210</v>
      </c>
      <c r="B19" s="94" t="s">
        <v>205</v>
      </c>
      <c r="C19" s="94" t="s">
        <v>2</v>
      </c>
      <c r="D19" s="75" t="s">
        <v>209</v>
      </c>
      <c r="E19" s="75" t="s">
        <v>6</v>
      </c>
      <c r="F19" s="75" t="s">
        <v>5</v>
      </c>
      <c r="G19" s="94" t="s">
        <v>7</v>
      </c>
      <c r="H19" s="94" t="s">
        <v>7</v>
      </c>
      <c r="I19" s="95">
        <f>I20+I22</f>
        <v>1180564</v>
      </c>
    </row>
    <row r="20" spans="1:9" x14ac:dyDescent="0.3">
      <c r="A20" s="67" t="s">
        <v>214</v>
      </c>
      <c r="B20" s="94" t="s">
        <v>205</v>
      </c>
      <c r="C20" s="94" t="s">
        <v>2</v>
      </c>
      <c r="D20" s="75" t="s">
        <v>209</v>
      </c>
      <c r="E20" s="75" t="s">
        <v>211</v>
      </c>
      <c r="F20" s="75" t="s">
        <v>5</v>
      </c>
      <c r="G20" s="94" t="s">
        <v>7</v>
      </c>
      <c r="H20" s="94" t="s">
        <v>7</v>
      </c>
      <c r="I20" s="95">
        <f>I21</f>
        <v>1120103</v>
      </c>
    </row>
    <row r="21" spans="1:9" x14ac:dyDescent="0.3">
      <c r="A21" s="67" t="s">
        <v>145</v>
      </c>
      <c r="B21" s="94" t="s">
        <v>205</v>
      </c>
      <c r="C21" s="94" t="s">
        <v>2</v>
      </c>
      <c r="D21" s="75" t="s">
        <v>209</v>
      </c>
      <c r="E21" s="75" t="s">
        <v>211</v>
      </c>
      <c r="F21" s="75" t="s">
        <v>0</v>
      </c>
      <c r="G21" s="94" t="s">
        <v>28</v>
      </c>
      <c r="H21" s="94" t="s">
        <v>3</v>
      </c>
      <c r="I21" s="95">
        <f>'Приложение 2'!J153</f>
        <v>1120103</v>
      </c>
    </row>
    <row r="22" spans="1:9" ht="31.2" x14ac:dyDescent="0.3">
      <c r="A22" s="67" t="s">
        <v>213</v>
      </c>
      <c r="B22" s="94" t="s">
        <v>205</v>
      </c>
      <c r="C22" s="94" t="s">
        <v>2</v>
      </c>
      <c r="D22" s="75" t="s">
        <v>209</v>
      </c>
      <c r="E22" s="75" t="s">
        <v>212</v>
      </c>
      <c r="F22" s="75" t="s">
        <v>5</v>
      </c>
      <c r="G22" s="94" t="s">
        <v>7</v>
      </c>
      <c r="H22" s="94" t="s">
        <v>7</v>
      </c>
      <c r="I22" s="95">
        <f>I23</f>
        <v>60461</v>
      </c>
    </row>
    <row r="23" spans="1:9" x14ac:dyDescent="0.3">
      <c r="A23" s="67" t="s">
        <v>145</v>
      </c>
      <c r="B23" s="94" t="s">
        <v>205</v>
      </c>
      <c r="C23" s="94" t="s">
        <v>2</v>
      </c>
      <c r="D23" s="75" t="s">
        <v>209</v>
      </c>
      <c r="E23" s="75" t="s">
        <v>212</v>
      </c>
      <c r="F23" s="75" t="s">
        <v>0</v>
      </c>
      <c r="G23" s="94" t="s">
        <v>28</v>
      </c>
      <c r="H23" s="94" t="s">
        <v>3</v>
      </c>
      <c r="I23" s="95">
        <f>'Приложение 2'!J155</f>
        <v>60461</v>
      </c>
    </row>
    <row r="24" spans="1:9" ht="31.2" x14ac:dyDescent="0.3">
      <c r="A24" s="97" t="s">
        <v>183</v>
      </c>
      <c r="B24" s="85" t="s">
        <v>184</v>
      </c>
      <c r="C24" s="85" t="s">
        <v>2</v>
      </c>
      <c r="D24" s="85" t="s">
        <v>7</v>
      </c>
      <c r="E24" s="85" t="s">
        <v>6</v>
      </c>
      <c r="F24" s="85" t="s">
        <v>5</v>
      </c>
      <c r="G24" s="98" t="s">
        <v>7</v>
      </c>
      <c r="H24" s="98" t="s">
        <v>7</v>
      </c>
      <c r="I24" s="99">
        <f>I25</f>
        <v>1000</v>
      </c>
    </row>
    <row r="25" spans="1:9" x14ac:dyDescent="0.3">
      <c r="A25" s="81" t="s">
        <v>185</v>
      </c>
      <c r="B25" s="75" t="s">
        <v>184</v>
      </c>
      <c r="C25" s="75" t="s">
        <v>2</v>
      </c>
      <c r="D25" s="75" t="s">
        <v>186</v>
      </c>
      <c r="E25" s="75" t="s">
        <v>6</v>
      </c>
      <c r="F25" s="75" t="s">
        <v>5</v>
      </c>
      <c r="G25" s="100" t="s">
        <v>7</v>
      </c>
      <c r="H25" s="100" t="s">
        <v>7</v>
      </c>
      <c r="I25" s="101">
        <f>I26</f>
        <v>1000</v>
      </c>
    </row>
    <row r="26" spans="1:9" x14ac:dyDescent="0.3">
      <c r="A26" s="79" t="s">
        <v>187</v>
      </c>
      <c r="B26" s="75" t="s">
        <v>184</v>
      </c>
      <c r="C26" s="75" t="s">
        <v>2</v>
      </c>
      <c r="D26" s="75" t="s">
        <v>186</v>
      </c>
      <c r="E26" s="75" t="s">
        <v>188</v>
      </c>
      <c r="F26" s="75" t="s">
        <v>5</v>
      </c>
      <c r="G26" s="100" t="s">
        <v>7</v>
      </c>
      <c r="H26" s="100" t="s">
        <v>7</v>
      </c>
      <c r="I26" s="101">
        <f>I27</f>
        <v>1000</v>
      </c>
    </row>
    <row r="27" spans="1:9" x14ac:dyDescent="0.3">
      <c r="A27" s="68" t="s">
        <v>145</v>
      </c>
      <c r="B27" s="75" t="s">
        <v>184</v>
      </c>
      <c r="C27" s="75" t="s">
        <v>2</v>
      </c>
      <c r="D27" s="75" t="s">
        <v>186</v>
      </c>
      <c r="E27" s="75" t="s">
        <v>188</v>
      </c>
      <c r="F27" s="75" t="s">
        <v>0</v>
      </c>
      <c r="G27" s="100" t="s">
        <v>3</v>
      </c>
      <c r="H27" s="100" t="s">
        <v>33</v>
      </c>
      <c r="I27" s="101">
        <f>'Приложение 2'!J126</f>
        <v>1000</v>
      </c>
    </row>
    <row r="28" spans="1:9" ht="31.2" x14ac:dyDescent="0.3">
      <c r="A28" s="76" t="s">
        <v>164</v>
      </c>
      <c r="B28" s="102" t="s">
        <v>179</v>
      </c>
      <c r="C28" s="102" t="s">
        <v>2</v>
      </c>
      <c r="D28" s="102" t="s">
        <v>7</v>
      </c>
      <c r="E28" s="102" t="s">
        <v>6</v>
      </c>
      <c r="F28" s="102" t="s">
        <v>5</v>
      </c>
      <c r="G28" s="102" t="s">
        <v>7</v>
      </c>
      <c r="H28" s="102" t="s">
        <v>7</v>
      </c>
      <c r="I28" s="99">
        <f>I29+I32</f>
        <v>978400</v>
      </c>
    </row>
    <row r="29" spans="1:9" ht="31.2" x14ac:dyDescent="0.3">
      <c r="A29" s="103" t="s">
        <v>48</v>
      </c>
      <c r="B29" s="94" t="s">
        <v>179</v>
      </c>
      <c r="C29" s="94" t="s">
        <v>2</v>
      </c>
      <c r="D29" s="94" t="s">
        <v>7</v>
      </c>
      <c r="E29" s="94" t="s">
        <v>47</v>
      </c>
      <c r="F29" s="94" t="s">
        <v>5</v>
      </c>
      <c r="G29" s="94" t="s">
        <v>7</v>
      </c>
      <c r="H29" s="94" t="s">
        <v>7</v>
      </c>
      <c r="I29" s="101">
        <f>I30+I31</f>
        <v>906400</v>
      </c>
    </row>
    <row r="30" spans="1:9" ht="46.8" x14ac:dyDescent="0.3">
      <c r="A30" s="103" t="s">
        <v>14</v>
      </c>
      <c r="B30" s="94" t="s">
        <v>179</v>
      </c>
      <c r="C30" s="94" t="s">
        <v>2</v>
      </c>
      <c r="D30" s="94" t="s">
        <v>7</v>
      </c>
      <c r="E30" s="94" t="s">
        <v>47</v>
      </c>
      <c r="F30" s="94" t="s">
        <v>13</v>
      </c>
      <c r="G30" s="94" t="s">
        <v>17</v>
      </c>
      <c r="H30" s="94" t="s">
        <v>33</v>
      </c>
      <c r="I30" s="101">
        <f>'Приложение 2'!J51</f>
        <v>874757.82</v>
      </c>
    </row>
    <row r="31" spans="1:9" x14ac:dyDescent="0.3">
      <c r="A31" s="67" t="s">
        <v>145</v>
      </c>
      <c r="B31" s="94" t="s">
        <v>179</v>
      </c>
      <c r="C31" s="94" t="s">
        <v>2</v>
      </c>
      <c r="D31" s="94" t="s">
        <v>7</v>
      </c>
      <c r="E31" s="94" t="s">
        <v>47</v>
      </c>
      <c r="F31" s="94" t="s">
        <v>0</v>
      </c>
      <c r="G31" s="94" t="s">
        <v>17</v>
      </c>
      <c r="H31" s="94" t="s">
        <v>33</v>
      </c>
      <c r="I31" s="101">
        <f>'Приложение 2'!J52</f>
        <v>31642.18</v>
      </c>
    </row>
    <row r="32" spans="1:9" ht="31.2" x14ac:dyDescent="0.3">
      <c r="A32" s="65" t="s">
        <v>218</v>
      </c>
      <c r="B32" s="94" t="s">
        <v>179</v>
      </c>
      <c r="C32" s="94" t="s">
        <v>2</v>
      </c>
      <c r="D32" s="94" t="s">
        <v>7</v>
      </c>
      <c r="E32" s="94" t="s">
        <v>215</v>
      </c>
      <c r="F32" s="94" t="s">
        <v>5</v>
      </c>
      <c r="G32" s="94" t="s">
        <v>7</v>
      </c>
      <c r="H32" s="94" t="s">
        <v>7</v>
      </c>
      <c r="I32" s="101">
        <f>I33</f>
        <v>72000</v>
      </c>
    </row>
    <row r="33" spans="1:11" x14ac:dyDescent="0.3">
      <c r="A33" s="67" t="s">
        <v>145</v>
      </c>
      <c r="B33" s="94" t="s">
        <v>179</v>
      </c>
      <c r="C33" s="94" t="s">
        <v>2</v>
      </c>
      <c r="D33" s="94" t="s">
        <v>7</v>
      </c>
      <c r="E33" s="94" t="s">
        <v>215</v>
      </c>
      <c r="F33" s="94" t="s">
        <v>0</v>
      </c>
      <c r="G33" s="94" t="s">
        <v>33</v>
      </c>
      <c r="H33" s="94" t="s">
        <v>205</v>
      </c>
      <c r="I33" s="101">
        <f>'Приложение 2'!J63</f>
        <v>72000</v>
      </c>
    </row>
    <row r="34" spans="1:11" ht="31.2" x14ac:dyDescent="0.3">
      <c r="A34" s="57" t="s">
        <v>127</v>
      </c>
      <c r="B34" s="102" t="s">
        <v>77</v>
      </c>
      <c r="C34" s="102" t="s">
        <v>2</v>
      </c>
      <c r="D34" s="102" t="s">
        <v>7</v>
      </c>
      <c r="E34" s="102" t="s">
        <v>6</v>
      </c>
      <c r="F34" s="102" t="s">
        <v>5</v>
      </c>
      <c r="G34" s="102" t="s">
        <v>7</v>
      </c>
      <c r="H34" s="102" t="s">
        <v>7</v>
      </c>
      <c r="I34" s="92">
        <f>I35</f>
        <v>1104438.6299999999</v>
      </c>
      <c r="K34" s="9">
        <f>I34+I37+I48+I51</f>
        <v>18824994.66</v>
      </c>
    </row>
    <row r="35" spans="1:11" ht="31.2" x14ac:dyDescent="0.3">
      <c r="A35" s="73" t="s">
        <v>144</v>
      </c>
      <c r="B35" s="104" t="s">
        <v>77</v>
      </c>
      <c r="C35" s="104" t="s">
        <v>2</v>
      </c>
      <c r="D35" s="104" t="s">
        <v>7</v>
      </c>
      <c r="E35" s="104" t="s">
        <v>37</v>
      </c>
      <c r="F35" s="104" t="s">
        <v>5</v>
      </c>
      <c r="G35" s="104" t="s">
        <v>7</v>
      </c>
      <c r="H35" s="104" t="s">
        <v>7</v>
      </c>
      <c r="I35" s="95">
        <f>I36</f>
        <v>1104438.6299999999</v>
      </c>
    </row>
    <row r="36" spans="1:11" x14ac:dyDescent="0.3">
      <c r="A36" s="67" t="s">
        <v>145</v>
      </c>
      <c r="B36" s="104" t="s">
        <v>77</v>
      </c>
      <c r="C36" s="104" t="s">
        <v>2</v>
      </c>
      <c r="D36" s="104" t="s">
        <v>7</v>
      </c>
      <c r="E36" s="104" t="s">
        <v>37</v>
      </c>
      <c r="F36" s="104" t="s">
        <v>0</v>
      </c>
      <c r="G36" s="104" t="s">
        <v>1</v>
      </c>
      <c r="H36" s="104" t="s">
        <v>36</v>
      </c>
      <c r="I36" s="95">
        <f>'Приложение 2'!J41</f>
        <v>1104438.6299999999</v>
      </c>
    </row>
    <row r="37" spans="1:11" ht="36.75" customHeight="1" x14ac:dyDescent="0.3">
      <c r="A37" s="74" t="s">
        <v>128</v>
      </c>
      <c r="B37" s="105" t="s">
        <v>83</v>
      </c>
      <c r="C37" s="105" t="s">
        <v>2</v>
      </c>
      <c r="D37" s="105" t="s">
        <v>7</v>
      </c>
      <c r="E37" s="105" t="s">
        <v>6</v>
      </c>
      <c r="F37" s="105" t="s">
        <v>5</v>
      </c>
      <c r="G37" s="105" t="s">
        <v>7</v>
      </c>
      <c r="H37" s="105" t="s">
        <v>7</v>
      </c>
      <c r="I37" s="92">
        <f>I38+I42+I44+I46+I40</f>
        <v>9425487.6199999992</v>
      </c>
    </row>
    <row r="38" spans="1:11" ht="31.2" x14ac:dyDescent="0.3">
      <c r="A38" s="79" t="s">
        <v>84</v>
      </c>
      <c r="B38" s="104" t="s">
        <v>83</v>
      </c>
      <c r="C38" s="104" t="s">
        <v>2</v>
      </c>
      <c r="D38" s="104" t="s">
        <v>7</v>
      </c>
      <c r="E38" s="104" t="s">
        <v>22</v>
      </c>
      <c r="F38" s="104" t="s">
        <v>5</v>
      </c>
      <c r="G38" s="104" t="s">
        <v>7</v>
      </c>
      <c r="H38" s="104" t="s">
        <v>7</v>
      </c>
      <c r="I38" s="95">
        <f>I39</f>
        <v>4471300</v>
      </c>
    </row>
    <row r="39" spans="1:11" x14ac:dyDescent="0.3">
      <c r="A39" s="68" t="s">
        <v>145</v>
      </c>
      <c r="B39" s="104" t="s">
        <v>83</v>
      </c>
      <c r="C39" s="104" t="s">
        <v>2</v>
      </c>
      <c r="D39" s="104" t="s">
        <v>7</v>
      </c>
      <c r="E39" s="104" t="s">
        <v>22</v>
      </c>
      <c r="F39" s="104" t="s">
        <v>0</v>
      </c>
      <c r="G39" s="104" t="s">
        <v>12</v>
      </c>
      <c r="H39" s="104" t="s">
        <v>20</v>
      </c>
      <c r="I39" s="95">
        <f>'Приложение 2'!J84</f>
        <v>4471300</v>
      </c>
    </row>
    <row r="40" spans="1:11" ht="33" customHeight="1" x14ac:dyDescent="0.3">
      <c r="A40" s="68" t="s">
        <v>251</v>
      </c>
      <c r="B40" s="104" t="s">
        <v>83</v>
      </c>
      <c r="C40" s="104" t="s">
        <v>2</v>
      </c>
      <c r="D40" s="104" t="s">
        <v>7</v>
      </c>
      <c r="E40" s="104" t="s">
        <v>245</v>
      </c>
      <c r="F40" s="104" t="s">
        <v>5</v>
      </c>
      <c r="G40" s="104" t="s">
        <v>7</v>
      </c>
      <c r="H40" s="104" t="s">
        <v>7</v>
      </c>
      <c r="I40" s="95">
        <f>I41</f>
        <v>50000</v>
      </c>
    </row>
    <row r="41" spans="1:11" x14ac:dyDescent="0.3">
      <c r="A41" s="67" t="s">
        <v>145</v>
      </c>
      <c r="B41" s="104" t="s">
        <v>83</v>
      </c>
      <c r="C41" s="104" t="s">
        <v>2</v>
      </c>
      <c r="D41" s="104" t="s">
        <v>7</v>
      </c>
      <c r="E41" s="104" t="s">
        <v>245</v>
      </c>
      <c r="F41" s="104" t="s">
        <v>0</v>
      </c>
      <c r="G41" s="104" t="s">
        <v>12</v>
      </c>
      <c r="H41" s="104" t="s">
        <v>20</v>
      </c>
      <c r="I41" s="95">
        <v>50000</v>
      </c>
    </row>
    <row r="42" spans="1:11" ht="31.2" x14ac:dyDescent="0.3">
      <c r="A42" s="68" t="s">
        <v>85</v>
      </c>
      <c r="B42" s="104" t="s">
        <v>83</v>
      </c>
      <c r="C42" s="104" t="s">
        <v>2</v>
      </c>
      <c r="D42" s="104" t="s">
        <v>7</v>
      </c>
      <c r="E42" s="104" t="s">
        <v>151</v>
      </c>
      <c r="F42" s="104" t="s">
        <v>5</v>
      </c>
      <c r="G42" s="104" t="s">
        <v>7</v>
      </c>
      <c r="H42" s="104" t="s">
        <v>7</v>
      </c>
      <c r="I42" s="95">
        <f>I43</f>
        <v>3885572.24</v>
      </c>
    </row>
    <row r="43" spans="1:11" x14ac:dyDescent="0.3">
      <c r="A43" s="68" t="s">
        <v>145</v>
      </c>
      <c r="B43" s="104" t="s">
        <v>83</v>
      </c>
      <c r="C43" s="104" t="s">
        <v>2</v>
      </c>
      <c r="D43" s="104" t="s">
        <v>7</v>
      </c>
      <c r="E43" s="104" t="s">
        <v>151</v>
      </c>
      <c r="F43" s="104" t="s">
        <v>0</v>
      </c>
      <c r="G43" s="104" t="s">
        <v>12</v>
      </c>
      <c r="H43" s="104" t="s">
        <v>20</v>
      </c>
      <c r="I43" s="95">
        <f>'Приложение 2'!J88</f>
        <v>3885572.24</v>
      </c>
    </row>
    <row r="44" spans="1:11" ht="35.25" customHeight="1" x14ac:dyDescent="0.3">
      <c r="A44" s="68" t="s">
        <v>158</v>
      </c>
      <c r="B44" s="104" t="s">
        <v>83</v>
      </c>
      <c r="C44" s="104" t="s">
        <v>2</v>
      </c>
      <c r="D44" s="104" t="s">
        <v>7</v>
      </c>
      <c r="E44" s="104" t="s">
        <v>152</v>
      </c>
      <c r="F44" s="104" t="s">
        <v>5</v>
      </c>
      <c r="G44" s="104" t="s">
        <v>7</v>
      </c>
      <c r="H44" s="104" t="s">
        <v>7</v>
      </c>
      <c r="I44" s="95">
        <f>I45</f>
        <v>918362.18</v>
      </c>
    </row>
    <row r="45" spans="1:11" x14ac:dyDescent="0.3">
      <c r="A45" s="68" t="s">
        <v>145</v>
      </c>
      <c r="B45" s="104" t="s">
        <v>83</v>
      </c>
      <c r="C45" s="104" t="s">
        <v>2</v>
      </c>
      <c r="D45" s="104" t="s">
        <v>7</v>
      </c>
      <c r="E45" s="104" t="s">
        <v>152</v>
      </c>
      <c r="F45" s="104" t="s">
        <v>0</v>
      </c>
      <c r="G45" s="104" t="s">
        <v>12</v>
      </c>
      <c r="H45" s="104" t="s">
        <v>20</v>
      </c>
      <c r="I45" s="95">
        <f>'Приложение 2'!J90</f>
        <v>918362.18</v>
      </c>
    </row>
    <row r="46" spans="1:11" ht="18.75" customHeight="1" x14ac:dyDescent="0.3">
      <c r="A46" s="68" t="s">
        <v>250</v>
      </c>
      <c r="B46" s="104" t="s">
        <v>83</v>
      </c>
      <c r="C46" s="104" t="s">
        <v>2</v>
      </c>
      <c r="D46" s="104" t="s">
        <v>7</v>
      </c>
      <c r="E46" s="104" t="s">
        <v>246</v>
      </c>
      <c r="F46" s="104" t="s">
        <v>5</v>
      </c>
      <c r="G46" s="104" t="s">
        <v>7</v>
      </c>
      <c r="H46" s="104" t="s">
        <v>7</v>
      </c>
      <c r="I46" s="95">
        <f>I47</f>
        <v>100253.2</v>
      </c>
    </row>
    <row r="47" spans="1:11" x14ac:dyDescent="0.3">
      <c r="A47" s="68" t="s">
        <v>145</v>
      </c>
      <c r="B47" s="104" t="s">
        <v>83</v>
      </c>
      <c r="C47" s="104" t="s">
        <v>2</v>
      </c>
      <c r="D47" s="104" t="s">
        <v>7</v>
      </c>
      <c r="E47" s="104" t="s">
        <v>246</v>
      </c>
      <c r="F47" s="104" t="s">
        <v>0</v>
      </c>
      <c r="G47" s="104" t="s">
        <v>12</v>
      </c>
      <c r="H47" s="104" t="s">
        <v>20</v>
      </c>
      <c r="I47" s="95">
        <v>100253.2</v>
      </c>
    </row>
    <row r="48" spans="1:11" ht="51" customHeight="1" x14ac:dyDescent="0.3">
      <c r="A48" s="84" t="s">
        <v>129</v>
      </c>
      <c r="B48" s="105" t="s">
        <v>94</v>
      </c>
      <c r="C48" s="105" t="s">
        <v>2</v>
      </c>
      <c r="D48" s="105" t="s">
        <v>7</v>
      </c>
      <c r="E48" s="105" t="s">
        <v>6</v>
      </c>
      <c r="F48" s="105" t="s">
        <v>5</v>
      </c>
      <c r="G48" s="105" t="s">
        <v>7</v>
      </c>
      <c r="H48" s="105" t="s">
        <v>7</v>
      </c>
      <c r="I48" s="92">
        <f>I49</f>
        <v>5706200</v>
      </c>
    </row>
    <row r="49" spans="1:9" x14ac:dyDescent="0.3">
      <c r="A49" s="79" t="s">
        <v>95</v>
      </c>
      <c r="B49" s="104" t="s">
        <v>94</v>
      </c>
      <c r="C49" s="104" t="s">
        <v>2</v>
      </c>
      <c r="D49" s="104" t="s">
        <v>7</v>
      </c>
      <c r="E49" s="104" t="s">
        <v>96</v>
      </c>
      <c r="F49" s="104" t="s">
        <v>5</v>
      </c>
      <c r="G49" s="104" t="s">
        <v>7</v>
      </c>
      <c r="H49" s="104" t="s">
        <v>7</v>
      </c>
      <c r="I49" s="95">
        <f>I50</f>
        <v>5706200</v>
      </c>
    </row>
    <row r="50" spans="1:9" x14ac:dyDescent="0.3">
      <c r="A50" s="68" t="s">
        <v>145</v>
      </c>
      <c r="B50" s="106" t="s">
        <v>94</v>
      </c>
      <c r="C50" s="106" t="s">
        <v>2</v>
      </c>
      <c r="D50" s="106" t="s">
        <v>7</v>
      </c>
      <c r="E50" s="106" t="s">
        <v>96</v>
      </c>
      <c r="F50" s="106" t="s">
        <v>0</v>
      </c>
      <c r="G50" s="106" t="s">
        <v>3</v>
      </c>
      <c r="H50" s="106" t="s">
        <v>33</v>
      </c>
      <c r="I50" s="95">
        <f>'Приложение 2'!J129</f>
        <v>5706200</v>
      </c>
    </row>
    <row r="51" spans="1:9" ht="31.2" x14ac:dyDescent="0.3">
      <c r="A51" s="107" t="s">
        <v>130</v>
      </c>
      <c r="B51" s="102" t="s">
        <v>97</v>
      </c>
      <c r="C51" s="102" t="s">
        <v>2</v>
      </c>
      <c r="D51" s="102" t="s">
        <v>7</v>
      </c>
      <c r="E51" s="102" t="s">
        <v>6</v>
      </c>
      <c r="F51" s="102" t="s">
        <v>5</v>
      </c>
      <c r="G51" s="102" t="s">
        <v>7</v>
      </c>
      <c r="H51" s="102" t="s">
        <v>7</v>
      </c>
      <c r="I51" s="92">
        <f>I52</f>
        <v>2588868.41</v>
      </c>
    </row>
    <row r="52" spans="1:9" x14ac:dyDescent="0.3">
      <c r="A52" s="108" t="s">
        <v>98</v>
      </c>
      <c r="B52" s="106" t="s">
        <v>97</v>
      </c>
      <c r="C52" s="106" t="s">
        <v>2</v>
      </c>
      <c r="D52" s="106" t="s">
        <v>7</v>
      </c>
      <c r="E52" s="106" t="s">
        <v>99</v>
      </c>
      <c r="F52" s="106" t="s">
        <v>5</v>
      </c>
      <c r="G52" s="106" t="s">
        <v>7</v>
      </c>
      <c r="H52" s="106" t="s">
        <v>7</v>
      </c>
      <c r="I52" s="95">
        <f>I53</f>
        <v>2588868.41</v>
      </c>
    </row>
    <row r="53" spans="1:9" x14ac:dyDescent="0.3">
      <c r="A53" s="108" t="s">
        <v>145</v>
      </c>
      <c r="B53" s="106" t="s">
        <v>97</v>
      </c>
      <c r="C53" s="106" t="s">
        <v>2</v>
      </c>
      <c r="D53" s="106" t="s">
        <v>7</v>
      </c>
      <c r="E53" s="106" t="s">
        <v>99</v>
      </c>
      <c r="F53" s="106" t="s">
        <v>0</v>
      </c>
      <c r="G53" s="106" t="s">
        <v>3</v>
      </c>
      <c r="H53" s="106" t="s">
        <v>33</v>
      </c>
      <c r="I53" s="95">
        <f>'Приложение 2'!J132</f>
        <v>2588868.41</v>
      </c>
    </row>
    <row r="54" spans="1:9" s="8" customFormat="1" ht="31.2" x14ac:dyDescent="0.3">
      <c r="A54" s="61" t="s">
        <v>131</v>
      </c>
      <c r="B54" s="102" t="s">
        <v>132</v>
      </c>
      <c r="C54" s="102" t="s">
        <v>2</v>
      </c>
      <c r="D54" s="102" t="s">
        <v>7</v>
      </c>
      <c r="E54" s="102" t="s">
        <v>6</v>
      </c>
      <c r="F54" s="102" t="s">
        <v>5</v>
      </c>
      <c r="G54" s="102" t="s">
        <v>7</v>
      </c>
      <c r="H54" s="102" t="s">
        <v>7</v>
      </c>
      <c r="I54" s="92">
        <f>I55+I57</f>
        <v>2066260</v>
      </c>
    </row>
    <row r="55" spans="1:9" ht="53.25" customHeight="1" x14ac:dyDescent="0.3">
      <c r="A55" s="65" t="s">
        <v>125</v>
      </c>
      <c r="B55" s="106" t="s">
        <v>132</v>
      </c>
      <c r="C55" s="106" t="s">
        <v>2</v>
      </c>
      <c r="D55" s="106" t="s">
        <v>7</v>
      </c>
      <c r="E55" s="106" t="s">
        <v>148</v>
      </c>
      <c r="F55" s="106" t="s">
        <v>5</v>
      </c>
      <c r="G55" s="106" t="s">
        <v>7</v>
      </c>
      <c r="H55" s="106" t="s">
        <v>7</v>
      </c>
      <c r="I55" s="95">
        <f>I56</f>
        <v>1866260</v>
      </c>
    </row>
    <row r="56" spans="1:9" x14ac:dyDescent="0.3">
      <c r="A56" s="65" t="s">
        <v>11</v>
      </c>
      <c r="B56" s="106" t="s">
        <v>132</v>
      </c>
      <c r="C56" s="106" t="s">
        <v>2</v>
      </c>
      <c r="D56" s="106" t="s">
        <v>7</v>
      </c>
      <c r="E56" s="106" t="s">
        <v>148</v>
      </c>
      <c r="F56" s="106" t="s">
        <v>9</v>
      </c>
      <c r="G56" s="106" t="s">
        <v>12</v>
      </c>
      <c r="H56" s="106" t="s">
        <v>24</v>
      </c>
      <c r="I56" s="95">
        <f>'Приложение 2'!J72</f>
        <v>1866260</v>
      </c>
    </row>
    <row r="57" spans="1:9" ht="51" customHeight="1" x14ac:dyDescent="0.3">
      <c r="A57" s="65" t="s">
        <v>150</v>
      </c>
      <c r="B57" s="106" t="s">
        <v>132</v>
      </c>
      <c r="C57" s="106" t="s">
        <v>2</v>
      </c>
      <c r="D57" s="106" t="s">
        <v>7</v>
      </c>
      <c r="E57" s="106" t="s">
        <v>149</v>
      </c>
      <c r="F57" s="106" t="s">
        <v>5</v>
      </c>
      <c r="G57" s="106" t="s">
        <v>7</v>
      </c>
      <c r="H57" s="106" t="s">
        <v>7</v>
      </c>
      <c r="I57" s="95">
        <f>I58</f>
        <v>200000</v>
      </c>
    </row>
    <row r="58" spans="1:9" ht="27" customHeight="1" x14ac:dyDescent="0.3">
      <c r="A58" s="65" t="s">
        <v>11</v>
      </c>
      <c r="B58" s="106" t="s">
        <v>132</v>
      </c>
      <c r="C58" s="106" t="s">
        <v>2</v>
      </c>
      <c r="D58" s="106" t="s">
        <v>7</v>
      </c>
      <c r="E58" s="106" t="s">
        <v>149</v>
      </c>
      <c r="F58" s="106" t="s">
        <v>9</v>
      </c>
      <c r="G58" s="106" t="s">
        <v>12</v>
      </c>
      <c r="H58" s="106" t="s">
        <v>24</v>
      </c>
      <c r="I58" s="95">
        <f>'Приложение 2'!J74</f>
        <v>200000</v>
      </c>
    </row>
    <row r="59" spans="1:9" ht="35.25" customHeight="1" x14ac:dyDescent="0.3">
      <c r="A59" s="74" t="s">
        <v>133</v>
      </c>
      <c r="B59" s="102" t="s">
        <v>134</v>
      </c>
      <c r="C59" s="102" t="s">
        <v>2</v>
      </c>
      <c r="D59" s="102" t="s">
        <v>7</v>
      </c>
      <c r="E59" s="102" t="s">
        <v>6</v>
      </c>
      <c r="F59" s="102" t="s">
        <v>5</v>
      </c>
      <c r="G59" s="102" t="s">
        <v>7</v>
      </c>
      <c r="H59" s="102" t="s">
        <v>7</v>
      </c>
      <c r="I59" s="92">
        <f>I60+I62+I64+I67</f>
        <v>9911001.2699999996</v>
      </c>
    </row>
    <row r="60" spans="1:9" x14ac:dyDescent="0.3">
      <c r="A60" s="79" t="s">
        <v>87</v>
      </c>
      <c r="B60" s="106" t="s">
        <v>134</v>
      </c>
      <c r="C60" s="106" t="s">
        <v>2</v>
      </c>
      <c r="D60" s="106" t="s">
        <v>7</v>
      </c>
      <c r="E60" s="106" t="s">
        <v>90</v>
      </c>
      <c r="F60" s="106" t="s">
        <v>5</v>
      </c>
      <c r="G60" s="106" t="s">
        <v>7</v>
      </c>
      <c r="H60" s="106" t="s">
        <v>7</v>
      </c>
      <c r="I60" s="95">
        <f>I61</f>
        <v>330000</v>
      </c>
    </row>
    <row r="61" spans="1:9" x14ac:dyDescent="0.3">
      <c r="A61" s="68" t="s">
        <v>145</v>
      </c>
      <c r="B61" s="106" t="s">
        <v>134</v>
      </c>
      <c r="C61" s="106" t="s">
        <v>2</v>
      </c>
      <c r="D61" s="106" t="s">
        <v>7</v>
      </c>
      <c r="E61" s="106" t="s">
        <v>90</v>
      </c>
      <c r="F61" s="106" t="s">
        <v>0</v>
      </c>
      <c r="G61" s="106" t="s">
        <v>3</v>
      </c>
      <c r="H61" s="106" t="s">
        <v>1</v>
      </c>
      <c r="I61" s="95">
        <f>'Приложение 2'!J106</f>
        <v>330000</v>
      </c>
    </row>
    <row r="62" spans="1:9" x14ac:dyDescent="0.3">
      <c r="A62" s="68" t="s">
        <v>88</v>
      </c>
      <c r="B62" s="106" t="s">
        <v>134</v>
      </c>
      <c r="C62" s="106" t="s">
        <v>2</v>
      </c>
      <c r="D62" s="106" t="s">
        <v>7</v>
      </c>
      <c r="E62" s="106" t="s">
        <v>91</v>
      </c>
      <c r="F62" s="106" t="s">
        <v>5</v>
      </c>
      <c r="G62" s="106" t="s">
        <v>7</v>
      </c>
      <c r="H62" s="106" t="s">
        <v>7</v>
      </c>
      <c r="I62" s="95">
        <f>I63</f>
        <v>238942.2</v>
      </c>
    </row>
    <row r="63" spans="1:9" x14ac:dyDescent="0.3">
      <c r="A63" s="68" t="s">
        <v>21</v>
      </c>
      <c r="B63" s="106" t="s">
        <v>134</v>
      </c>
      <c r="C63" s="106" t="s">
        <v>2</v>
      </c>
      <c r="D63" s="106" t="s">
        <v>7</v>
      </c>
      <c r="E63" s="106" t="s">
        <v>91</v>
      </c>
      <c r="F63" s="106" t="s">
        <v>0</v>
      </c>
      <c r="G63" s="106" t="s">
        <v>3</v>
      </c>
      <c r="H63" s="106" t="s">
        <v>1</v>
      </c>
      <c r="I63" s="95">
        <f>'Приложение 2'!J108</f>
        <v>238942.2</v>
      </c>
    </row>
    <row r="64" spans="1:9" x14ac:dyDescent="0.3">
      <c r="A64" s="68" t="s">
        <v>89</v>
      </c>
      <c r="B64" s="106" t="s">
        <v>134</v>
      </c>
      <c r="C64" s="106" t="s">
        <v>2</v>
      </c>
      <c r="D64" s="106" t="s">
        <v>7</v>
      </c>
      <c r="E64" s="106" t="s">
        <v>92</v>
      </c>
      <c r="F64" s="106" t="s">
        <v>5</v>
      </c>
      <c r="G64" s="106" t="s">
        <v>7</v>
      </c>
      <c r="H64" s="106" t="s">
        <v>7</v>
      </c>
      <c r="I64" s="95">
        <f>I65+I66</f>
        <v>5241623.8499999996</v>
      </c>
    </row>
    <row r="65" spans="1:9" x14ac:dyDescent="0.3">
      <c r="A65" s="68" t="s">
        <v>145</v>
      </c>
      <c r="B65" s="106" t="s">
        <v>134</v>
      </c>
      <c r="C65" s="106" t="s">
        <v>2</v>
      </c>
      <c r="D65" s="106" t="s">
        <v>7</v>
      </c>
      <c r="E65" s="106" t="s">
        <v>92</v>
      </c>
      <c r="F65" s="106" t="s">
        <v>0</v>
      </c>
      <c r="G65" s="106" t="s">
        <v>3</v>
      </c>
      <c r="H65" s="106" t="s">
        <v>17</v>
      </c>
      <c r="I65" s="95">
        <f>'Приложение 2'!J117</f>
        <v>1211066.22</v>
      </c>
    </row>
    <row r="66" spans="1:9" x14ac:dyDescent="0.3">
      <c r="A66" s="65" t="s">
        <v>11</v>
      </c>
      <c r="B66" s="106" t="s">
        <v>134</v>
      </c>
      <c r="C66" s="106" t="s">
        <v>2</v>
      </c>
      <c r="D66" s="106" t="s">
        <v>7</v>
      </c>
      <c r="E66" s="106" t="s">
        <v>92</v>
      </c>
      <c r="F66" s="106" t="s">
        <v>9</v>
      </c>
      <c r="G66" s="106" t="s">
        <v>3</v>
      </c>
      <c r="H66" s="106" t="s">
        <v>17</v>
      </c>
      <c r="I66" s="95">
        <f>'Приложение 2'!J118</f>
        <v>4030557.63</v>
      </c>
    </row>
    <row r="67" spans="1:9" ht="31.2" x14ac:dyDescent="0.3">
      <c r="A67" s="79" t="s">
        <v>137</v>
      </c>
      <c r="B67" s="106" t="s">
        <v>134</v>
      </c>
      <c r="C67" s="106" t="s">
        <v>2</v>
      </c>
      <c r="D67" s="106" t="s">
        <v>7</v>
      </c>
      <c r="E67" s="106" t="s">
        <v>153</v>
      </c>
      <c r="F67" s="106" t="s">
        <v>5</v>
      </c>
      <c r="G67" s="106" t="s">
        <v>7</v>
      </c>
      <c r="H67" s="106" t="s">
        <v>7</v>
      </c>
      <c r="I67" s="95">
        <f>I68</f>
        <v>4100435.22</v>
      </c>
    </row>
    <row r="68" spans="1:9" x14ac:dyDescent="0.3">
      <c r="A68" s="79" t="s">
        <v>11</v>
      </c>
      <c r="B68" s="106" t="s">
        <v>134</v>
      </c>
      <c r="C68" s="106" t="s">
        <v>2</v>
      </c>
      <c r="D68" s="106" t="s">
        <v>7</v>
      </c>
      <c r="E68" s="106" t="s">
        <v>153</v>
      </c>
      <c r="F68" s="106" t="s">
        <v>9</v>
      </c>
      <c r="G68" s="106" t="s">
        <v>3</v>
      </c>
      <c r="H68" s="106" t="s">
        <v>3</v>
      </c>
      <c r="I68" s="95">
        <f>'Приложение 2'!J144</f>
        <v>4100435.22</v>
      </c>
    </row>
    <row r="69" spans="1:9" ht="31.2" x14ac:dyDescent="0.3">
      <c r="A69" s="74" t="s">
        <v>135</v>
      </c>
      <c r="B69" s="109">
        <v>67</v>
      </c>
      <c r="C69" s="109">
        <v>0</v>
      </c>
      <c r="D69" s="109" t="s">
        <v>7</v>
      </c>
      <c r="E69" s="109" t="s">
        <v>6</v>
      </c>
      <c r="F69" s="110" t="s">
        <v>5</v>
      </c>
      <c r="G69" s="109" t="s">
        <v>7</v>
      </c>
      <c r="H69" s="109" t="s">
        <v>7</v>
      </c>
      <c r="I69" s="111">
        <f>I70</f>
        <v>533000</v>
      </c>
    </row>
    <row r="70" spans="1:9" x14ac:dyDescent="0.3">
      <c r="A70" s="79" t="s">
        <v>75</v>
      </c>
      <c r="B70" s="106" t="s">
        <v>136</v>
      </c>
      <c r="C70" s="106" t="s">
        <v>2</v>
      </c>
      <c r="D70" s="106" t="s">
        <v>7</v>
      </c>
      <c r="E70" s="106" t="s">
        <v>74</v>
      </c>
      <c r="F70" s="106" t="s">
        <v>5</v>
      </c>
      <c r="G70" s="106" t="s">
        <v>7</v>
      </c>
      <c r="H70" s="106" t="s">
        <v>7</v>
      </c>
      <c r="I70" s="95">
        <f>I71</f>
        <v>533000</v>
      </c>
    </row>
    <row r="71" spans="1:9" x14ac:dyDescent="0.3">
      <c r="A71" s="68" t="s">
        <v>145</v>
      </c>
      <c r="B71" s="106" t="s">
        <v>136</v>
      </c>
      <c r="C71" s="106" t="s">
        <v>2</v>
      </c>
      <c r="D71" s="106" t="s">
        <v>7</v>
      </c>
      <c r="E71" s="106" t="s">
        <v>74</v>
      </c>
      <c r="F71" s="106" t="s">
        <v>0</v>
      </c>
      <c r="G71" s="106" t="s">
        <v>3</v>
      </c>
      <c r="H71" s="106" t="s">
        <v>33</v>
      </c>
      <c r="I71" s="95">
        <f>'Приложение 2'!J135</f>
        <v>533000</v>
      </c>
    </row>
    <row r="72" spans="1:9" x14ac:dyDescent="0.3">
      <c r="A72" s="57" t="s">
        <v>15</v>
      </c>
      <c r="B72" s="91">
        <v>99</v>
      </c>
      <c r="C72" s="102" t="s">
        <v>2</v>
      </c>
      <c r="D72" s="102" t="s">
        <v>7</v>
      </c>
      <c r="E72" s="102" t="s">
        <v>6</v>
      </c>
      <c r="F72" s="102" t="s">
        <v>5</v>
      </c>
      <c r="G72" s="102" t="s">
        <v>7</v>
      </c>
      <c r="H72" s="102" t="s">
        <v>7</v>
      </c>
      <c r="I72" s="92">
        <f>I73+I75+I77+I79+I83+I86+I88+I90+I92+I94+I96+I98+I100+I102+I114+I116+I118+I120+I126+I128+I130+I132+I105+I109+I111+I81+I112+I107</f>
        <v>24190234.789999999</v>
      </c>
    </row>
    <row r="73" spans="1:9" x14ac:dyDescent="0.3">
      <c r="A73" s="65" t="s">
        <v>54</v>
      </c>
      <c r="B73" s="112">
        <v>99</v>
      </c>
      <c r="C73" s="112">
        <v>0</v>
      </c>
      <c r="D73" s="106" t="s">
        <v>7</v>
      </c>
      <c r="E73" s="106" t="s">
        <v>143</v>
      </c>
      <c r="F73" s="106" t="s">
        <v>5</v>
      </c>
      <c r="G73" s="106" t="s">
        <v>7</v>
      </c>
      <c r="H73" s="106" t="s">
        <v>7</v>
      </c>
      <c r="I73" s="95">
        <f>I74</f>
        <v>269887</v>
      </c>
    </row>
    <row r="74" spans="1:9" x14ac:dyDescent="0.3">
      <c r="A74" s="65" t="s">
        <v>11</v>
      </c>
      <c r="B74" s="112">
        <v>99</v>
      </c>
      <c r="C74" s="112">
        <v>0</v>
      </c>
      <c r="D74" s="106" t="s">
        <v>7</v>
      </c>
      <c r="E74" s="106" t="s">
        <v>143</v>
      </c>
      <c r="F74" s="106" t="s">
        <v>9</v>
      </c>
      <c r="G74" s="106" t="s">
        <v>1</v>
      </c>
      <c r="H74" s="106" t="s">
        <v>4</v>
      </c>
      <c r="I74" s="95">
        <f>'Приложение 2'!J37</f>
        <v>269887</v>
      </c>
    </row>
    <row r="75" spans="1:9" x14ac:dyDescent="0.3">
      <c r="A75" s="61" t="s">
        <v>162</v>
      </c>
      <c r="B75" s="112">
        <v>99</v>
      </c>
      <c r="C75" s="112">
        <v>0</v>
      </c>
      <c r="D75" s="106" t="s">
        <v>7</v>
      </c>
      <c r="E75" s="106" t="s">
        <v>161</v>
      </c>
      <c r="F75" s="106" t="s">
        <v>5</v>
      </c>
      <c r="G75" s="106" t="s">
        <v>7</v>
      </c>
      <c r="H75" s="106" t="s">
        <v>7</v>
      </c>
      <c r="I75" s="95">
        <f>I76</f>
        <v>1083560</v>
      </c>
    </row>
    <row r="76" spans="1:9" ht="52.5" customHeight="1" x14ac:dyDescent="0.3">
      <c r="A76" s="65" t="s">
        <v>14</v>
      </c>
      <c r="B76" s="112">
        <v>99</v>
      </c>
      <c r="C76" s="112">
        <v>0</v>
      </c>
      <c r="D76" s="106" t="s">
        <v>7</v>
      </c>
      <c r="E76" s="106" t="s">
        <v>161</v>
      </c>
      <c r="F76" s="106" t="s">
        <v>13</v>
      </c>
      <c r="G76" s="106" t="s">
        <v>1</v>
      </c>
      <c r="H76" s="106" t="s">
        <v>33</v>
      </c>
      <c r="I76" s="95">
        <f>'Приложение 2'!J188</f>
        <v>1083560</v>
      </c>
    </row>
    <row r="77" spans="1:9" ht="31.2" x14ac:dyDescent="0.3">
      <c r="A77" s="113" t="s">
        <v>79</v>
      </c>
      <c r="B77" s="112">
        <v>99</v>
      </c>
      <c r="C77" s="112">
        <v>0</v>
      </c>
      <c r="D77" s="106" t="s">
        <v>7</v>
      </c>
      <c r="E77" s="106" t="s">
        <v>78</v>
      </c>
      <c r="F77" s="106" t="s">
        <v>5</v>
      </c>
      <c r="G77" s="106" t="s">
        <v>7</v>
      </c>
      <c r="H77" s="106" t="s">
        <v>7</v>
      </c>
      <c r="I77" s="95">
        <f>I78</f>
        <v>363239.21</v>
      </c>
    </row>
    <row r="78" spans="1:9" x14ac:dyDescent="0.3">
      <c r="A78" s="114" t="s">
        <v>145</v>
      </c>
      <c r="B78" s="112">
        <v>99</v>
      </c>
      <c r="C78" s="112">
        <v>0</v>
      </c>
      <c r="D78" s="106" t="s">
        <v>7</v>
      </c>
      <c r="E78" s="112">
        <v>21801</v>
      </c>
      <c r="F78" s="112">
        <v>200</v>
      </c>
      <c r="G78" s="106" t="s">
        <v>33</v>
      </c>
      <c r="H78" s="106" t="s">
        <v>20</v>
      </c>
      <c r="I78" s="95">
        <f>'Приложение 2'!J57</f>
        <v>363239.21</v>
      </c>
    </row>
    <row r="79" spans="1:9" ht="31.2" x14ac:dyDescent="0.3">
      <c r="A79" s="79" t="s">
        <v>81</v>
      </c>
      <c r="B79" s="112">
        <v>99</v>
      </c>
      <c r="C79" s="112">
        <v>0</v>
      </c>
      <c r="D79" s="106" t="s">
        <v>7</v>
      </c>
      <c r="E79" s="106" t="s">
        <v>82</v>
      </c>
      <c r="F79" s="106" t="s">
        <v>5</v>
      </c>
      <c r="G79" s="106" t="s">
        <v>7</v>
      </c>
      <c r="H79" s="106" t="s">
        <v>7</v>
      </c>
      <c r="I79" s="95">
        <f>I80</f>
        <v>1833309.25</v>
      </c>
    </row>
    <row r="80" spans="1:9" x14ac:dyDescent="0.3">
      <c r="A80" s="67" t="s">
        <v>145</v>
      </c>
      <c r="B80" s="112">
        <v>99</v>
      </c>
      <c r="C80" s="112">
        <v>0</v>
      </c>
      <c r="D80" s="106" t="s">
        <v>7</v>
      </c>
      <c r="E80" s="106" t="s">
        <v>82</v>
      </c>
      <c r="F80" s="106" t="s">
        <v>0</v>
      </c>
      <c r="G80" s="106" t="s">
        <v>12</v>
      </c>
      <c r="H80" s="106" t="s">
        <v>28</v>
      </c>
      <c r="I80" s="95">
        <f>'Приложение 2'!J68</f>
        <v>1833309.25</v>
      </c>
    </row>
    <row r="81" spans="1:9" x14ac:dyDescent="0.3">
      <c r="A81" s="68" t="s">
        <v>89</v>
      </c>
      <c r="B81" s="112">
        <v>99</v>
      </c>
      <c r="C81" s="112">
        <v>0</v>
      </c>
      <c r="D81" s="106" t="s">
        <v>7</v>
      </c>
      <c r="E81" s="106" t="s">
        <v>92</v>
      </c>
      <c r="F81" s="106" t="s">
        <v>5</v>
      </c>
      <c r="G81" s="106" t="s">
        <v>3</v>
      </c>
      <c r="H81" s="106" t="s">
        <v>17</v>
      </c>
      <c r="I81" s="95">
        <f>I82</f>
        <v>8197</v>
      </c>
    </row>
    <row r="82" spans="1:9" x14ac:dyDescent="0.3">
      <c r="A82" s="65" t="s">
        <v>11</v>
      </c>
      <c r="B82" s="112">
        <v>99</v>
      </c>
      <c r="C82" s="112">
        <v>0</v>
      </c>
      <c r="D82" s="106" t="s">
        <v>7</v>
      </c>
      <c r="E82" s="106" t="s">
        <v>92</v>
      </c>
      <c r="F82" s="106" t="s">
        <v>0</v>
      </c>
      <c r="G82" s="106" t="s">
        <v>3</v>
      </c>
      <c r="H82" s="106" t="s">
        <v>17</v>
      </c>
      <c r="I82" s="95">
        <f>'Приложение 2'!J121</f>
        <v>8197</v>
      </c>
    </row>
    <row r="83" spans="1:9" x14ac:dyDescent="0.3">
      <c r="A83" s="79" t="s">
        <v>102</v>
      </c>
      <c r="B83" s="112">
        <v>99</v>
      </c>
      <c r="C83" s="112">
        <v>0</v>
      </c>
      <c r="D83" s="106" t="s">
        <v>7</v>
      </c>
      <c r="E83" s="106" t="s">
        <v>101</v>
      </c>
      <c r="F83" s="106" t="s">
        <v>5</v>
      </c>
      <c r="G83" s="106" t="s">
        <v>7</v>
      </c>
      <c r="H83" s="106" t="s">
        <v>7</v>
      </c>
      <c r="I83" s="95">
        <f>I84+I85</f>
        <v>490113</v>
      </c>
    </row>
    <row r="84" spans="1:9" x14ac:dyDescent="0.3">
      <c r="A84" s="67" t="s">
        <v>145</v>
      </c>
      <c r="B84" s="112">
        <v>99</v>
      </c>
      <c r="C84" s="112">
        <v>0</v>
      </c>
      <c r="D84" s="106" t="s">
        <v>7</v>
      </c>
      <c r="E84" s="106" t="s">
        <v>101</v>
      </c>
      <c r="F84" s="106" t="s">
        <v>0</v>
      </c>
      <c r="G84" s="106" t="s">
        <v>29</v>
      </c>
      <c r="H84" s="106" t="s">
        <v>33</v>
      </c>
      <c r="I84" s="95">
        <f>'Приложение 2'!J172</f>
        <v>310000</v>
      </c>
    </row>
    <row r="85" spans="1:9" x14ac:dyDescent="0.3">
      <c r="A85" s="79" t="s">
        <v>31</v>
      </c>
      <c r="B85" s="112">
        <v>99</v>
      </c>
      <c r="C85" s="112">
        <v>0</v>
      </c>
      <c r="D85" s="106" t="s">
        <v>7</v>
      </c>
      <c r="E85" s="106" t="s">
        <v>101</v>
      </c>
      <c r="F85" s="106" t="s">
        <v>30</v>
      </c>
      <c r="G85" s="106" t="s">
        <v>29</v>
      </c>
      <c r="H85" s="106" t="s">
        <v>33</v>
      </c>
      <c r="I85" s="95">
        <f>'Приложение 2'!J173</f>
        <v>180113</v>
      </c>
    </row>
    <row r="86" spans="1:9" ht="31.2" x14ac:dyDescent="0.3">
      <c r="A86" s="68" t="s">
        <v>114</v>
      </c>
      <c r="B86" s="112">
        <v>99</v>
      </c>
      <c r="C86" s="112">
        <v>0</v>
      </c>
      <c r="D86" s="106" t="s">
        <v>7</v>
      </c>
      <c r="E86" s="106" t="s">
        <v>113</v>
      </c>
      <c r="F86" s="106" t="s">
        <v>5</v>
      </c>
      <c r="G86" s="106" t="s">
        <v>7</v>
      </c>
      <c r="H86" s="106" t="s">
        <v>7</v>
      </c>
      <c r="I86" s="95">
        <f>I87</f>
        <v>110000</v>
      </c>
    </row>
    <row r="87" spans="1:9" ht="21.75" customHeight="1" x14ac:dyDescent="0.3">
      <c r="A87" s="68" t="s">
        <v>45</v>
      </c>
      <c r="B87" s="115">
        <v>99</v>
      </c>
      <c r="C87" s="115">
        <v>0</v>
      </c>
      <c r="D87" s="63" t="s">
        <v>7</v>
      </c>
      <c r="E87" s="63" t="s">
        <v>113</v>
      </c>
      <c r="F87" s="63" t="s">
        <v>44</v>
      </c>
      <c r="G87" s="63" t="s">
        <v>1</v>
      </c>
      <c r="H87" s="63" t="s">
        <v>12</v>
      </c>
      <c r="I87" s="95">
        <f>'Приложение 2'!J21</f>
        <v>110000</v>
      </c>
    </row>
    <row r="88" spans="1:9" ht="46.8" x14ac:dyDescent="0.3">
      <c r="A88" s="116" t="s">
        <v>112</v>
      </c>
      <c r="B88" s="112">
        <v>99</v>
      </c>
      <c r="C88" s="112">
        <v>0</v>
      </c>
      <c r="D88" s="106" t="s">
        <v>7</v>
      </c>
      <c r="E88" s="106" t="s">
        <v>111</v>
      </c>
      <c r="F88" s="106" t="s">
        <v>5</v>
      </c>
      <c r="G88" s="106" t="s">
        <v>7</v>
      </c>
      <c r="H88" s="106" t="s">
        <v>7</v>
      </c>
      <c r="I88" s="95">
        <f>I89</f>
        <v>403974</v>
      </c>
    </row>
    <row r="89" spans="1:9" x14ac:dyDescent="0.3">
      <c r="A89" s="35" t="s">
        <v>45</v>
      </c>
      <c r="B89" s="112">
        <v>99</v>
      </c>
      <c r="C89" s="112">
        <v>0</v>
      </c>
      <c r="D89" s="106" t="s">
        <v>7</v>
      </c>
      <c r="E89" s="106" t="s">
        <v>111</v>
      </c>
      <c r="F89" s="106" t="s">
        <v>44</v>
      </c>
      <c r="G89" s="106" t="s">
        <v>1</v>
      </c>
      <c r="H89" s="106" t="s">
        <v>28</v>
      </c>
      <c r="I89" s="95">
        <f>'Приложение 2'!J29</f>
        <v>403974</v>
      </c>
    </row>
    <row r="90" spans="1:9" ht="64.5" customHeight="1" x14ac:dyDescent="0.3">
      <c r="A90" s="77" t="s">
        <v>116</v>
      </c>
      <c r="B90" s="112">
        <v>99</v>
      </c>
      <c r="C90" s="112">
        <v>0</v>
      </c>
      <c r="D90" s="106" t="s">
        <v>7</v>
      </c>
      <c r="E90" s="112">
        <v>52103</v>
      </c>
      <c r="F90" s="106" t="s">
        <v>5</v>
      </c>
      <c r="G90" s="106" t="s">
        <v>7</v>
      </c>
      <c r="H90" s="106" t="s">
        <v>7</v>
      </c>
      <c r="I90" s="95">
        <f>I91</f>
        <v>447000</v>
      </c>
    </row>
    <row r="91" spans="1:9" x14ac:dyDescent="0.3">
      <c r="A91" s="114" t="s">
        <v>117</v>
      </c>
      <c r="B91" s="112">
        <v>99</v>
      </c>
      <c r="C91" s="112">
        <v>0</v>
      </c>
      <c r="D91" s="106" t="s">
        <v>7</v>
      </c>
      <c r="E91" s="106" t="s">
        <v>115</v>
      </c>
      <c r="F91" s="106" t="s">
        <v>44</v>
      </c>
      <c r="G91" s="106" t="s">
        <v>33</v>
      </c>
      <c r="H91" s="106" t="s">
        <v>20</v>
      </c>
      <c r="I91" s="95">
        <f>'Приложение 2'!J59</f>
        <v>447000</v>
      </c>
    </row>
    <row r="92" spans="1:9" ht="46.8" x14ac:dyDescent="0.3">
      <c r="A92" s="77" t="s">
        <v>118</v>
      </c>
      <c r="B92" s="112">
        <v>99</v>
      </c>
      <c r="C92" s="112">
        <v>0</v>
      </c>
      <c r="D92" s="106" t="s">
        <v>7</v>
      </c>
      <c r="E92" s="106" t="s">
        <v>119</v>
      </c>
      <c r="F92" s="106" t="s">
        <v>5</v>
      </c>
      <c r="G92" s="106" t="s">
        <v>7</v>
      </c>
      <c r="H92" s="106" t="s">
        <v>7</v>
      </c>
      <c r="I92" s="95">
        <f>I93</f>
        <v>44000</v>
      </c>
    </row>
    <row r="93" spans="1:9" x14ac:dyDescent="0.3">
      <c r="A93" s="68" t="s">
        <v>45</v>
      </c>
      <c r="B93" s="112">
        <v>99</v>
      </c>
      <c r="C93" s="112">
        <v>0</v>
      </c>
      <c r="D93" s="106" t="s">
        <v>7</v>
      </c>
      <c r="E93" s="106" t="s">
        <v>119</v>
      </c>
      <c r="F93" s="106" t="s">
        <v>44</v>
      </c>
      <c r="G93" s="106" t="s">
        <v>12</v>
      </c>
      <c r="H93" s="106" t="s">
        <v>46</v>
      </c>
      <c r="I93" s="95">
        <f>'Приложение 2'!J99</f>
        <v>44000</v>
      </c>
    </row>
    <row r="94" spans="1:9" ht="46.8" x14ac:dyDescent="0.3">
      <c r="A94" s="117" t="s">
        <v>121</v>
      </c>
      <c r="B94" s="112">
        <v>99</v>
      </c>
      <c r="C94" s="112">
        <v>0</v>
      </c>
      <c r="D94" s="106" t="s">
        <v>7</v>
      </c>
      <c r="E94" s="106" t="s">
        <v>120</v>
      </c>
      <c r="F94" s="106" t="s">
        <v>5</v>
      </c>
      <c r="G94" s="106" t="s">
        <v>7</v>
      </c>
      <c r="H94" s="106" t="s">
        <v>7</v>
      </c>
      <c r="I94" s="95">
        <f>I95</f>
        <v>60000</v>
      </c>
    </row>
    <row r="95" spans="1:9" x14ac:dyDescent="0.3">
      <c r="A95" s="103" t="s">
        <v>45</v>
      </c>
      <c r="B95" s="112">
        <v>99</v>
      </c>
      <c r="C95" s="112">
        <v>0</v>
      </c>
      <c r="D95" s="106" t="s">
        <v>7</v>
      </c>
      <c r="E95" s="106" t="s">
        <v>120</v>
      </c>
      <c r="F95" s="106" t="s">
        <v>44</v>
      </c>
      <c r="G95" s="106" t="s">
        <v>12</v>
      </c>
      <c r="H95" s="106" t="s">
        <v>46</v>
      </c>
      <c r="I95" s="95">
        <f>'Приложение 2'!J101</f>
        <v>60000</v>
      </c>
    </row>
    <row r="96" spans="1:9" ht="46.8" x14ac:dyDescent="0.3">
      <c r="A96" s="77" t="s">
        <v>104</v>
      </c>
      <c r="B96" s="112">
        <v>99</v>
      </c>
      <c r="C96" s="112">
        <v>0</v>
      </c>
      <c r="D96" s="106" t="s">
        <v>7</v>
      </c>
      <c r="E96" s="106" t="s">
        <v>103</v>
      </c>
      <c r="F96" s="106" t="s">
        <v>5</v>
      </c>
      <c r="G96" s="106" t="s">
        <v>7</v>
      </c>
      <c r="H96" s="106" t="s">
        <v>7</v>
      </c>
      <c r="I96" s="95">
        <f>I97</f>
        <v>50000</v>
      </c>
    </row>
    <row r="97" spans="1:9" x14ac:dyDescent="0.3">
      <c r="A97" s="68" t="s">
        <v>45</v>
      </c>
      <c r="B97" s="112">
        <v>99</v>
      </c>
      <c r="C97" s="112">
        <v>0</v>
      </c>
      <c r="D97" s="106" t="s">
        <v>7</v>
      </c>
      <c r="E97" s="106" t="s">
        <v>103</v>
      </c>
      <c r="F97" s="106" t="s">
        <v>44</v>
      </c>
      <c r="G97" s="106" t="s">
        <v>32</v>
      </c>
      <c r="H97" s="106" t="s">
        <v>32</v>
      </c>
      <c r="I97" s="95">
        <f>'Приложение 2'!J160</f>
        <v>50000</v>
      </c>
    </row>
    <row r="98" spans="1:9" ht="46.8" x14ac:dyDescent="0.3">
      <c r="A98" s="77" t="s">
        <v>105</v>
      </c>
      <c r="B98" s="112">
        <v>99</v>
      </c>
      <c r="C98" s="112">
        <v>0</v>
      </c>
      <c r="D98" s="106" t="s">
        <v>7</v>
      </c>
      <c r="E98" s="106" t="s">
        <v>107</v>
      </c>
      <c r="F98" s="106" t="s">
        <v>5</v>
      </c>
      <c r="G98" s="106" t="s">
        <v>7</v>
      </c>
      <c r="H98" s="106" t="s">
        <v>7</v>
      </c>
      <c r="I98" s="95">
        <f>I99</f>
        <v>135000</v>
      </c>
    </row>
    <row r="99" spans="1:9" x14ac:dyDescent="0.3">
      <c r="A99" s="68" t="s">
        <v>45</v>
      </c>
      <c r="B99" s="112">
        <v>99</v>
      </c>
      <c r="C99" s="112">
        <v>0</v>
      </c>
      <c r="D99" s="106" t="s">
        <v>7</v>
      </c>
      <c r="E99" s="106" t="s">
        <v>107</v>
      </c>
      <c r="F99" s="106" t="s">
        <v>44</v>
      </c>
      <c r="G99" s="106" t="s">
        <v>24</v>
      </c>
      <c r="H99" s="106" t="s">
        <v>1</v>
      </c>
      <c r="I99" s="95">
        <f>'Приложение 2'!J165</f>
        <v>135000</v>
      </c>
    </row>
    <row r="100" spans="1:9" ht="52.5" customHeight="1" x14ac:dyDescent="0.3">
      <c r="A100" s="77" t="s">
        <v>106</v>
      </c>
      <c r="B100" s="112">
        <v>99</v>
      </c>
      <c r="C100" s="112">
        <v>0</v>
      </c>
      <c r="D100" s="112">
        <v>0</v>
      </c>
      <c r="E100" s="106" t="s">
        <v>108</v>
      </c>
      <c r="F100" s="106" t="s">
        <v>5</v>
      </c>
      <c r="G100" s="106" t="s">
        <v>7</v>
      </c>
      <c r="H100" s="106" t="s">
        <v>7</v>
      </c>
      <c r="I100" s="95">
        <f>I101</f>
        <v>1815690</v>
      </c>
    </row>
    <row r="101" spans="1:9" x14ac:dyDescent="0.3">
      <c r="A101" s="68" t="s">
        <v>45</v>
      </c>
      <c r="B101" s="112">
        <v>99</v>
      </c>
      <c r="C101" s="112">
        <v>0</v>
      </c>
      <c r="D101" s="112">
        <v>0</v>
      </c>
      <c r="E101" s="106" t="s">
        <v>108</v>
      </c>
      <c r="F101" s="106" t="s">
        <v>44</v>
      </c>
      <c r="G101" s="106" t="s">
        <v>24</v>
      </c>
      <c r="H101" s="106" t="s">
        <v>1</v>
      </c>
      <c r="I101" s="95">
        <f>'Приложение 2'!J167</f>
        <v>1815690</v>
      </c>
    </row>
    <row r="102" spans="1:9" ht="62.4" x14ac:dyDescent="0.3">
      <c r="A102" s="77" t="s">
        <v>122</v>
      </c>
      <c r="B102" s="112">
        <v>99</v>
      </c>
      <c r="C102" s="112">
        <v>0</v>
      </c>
      <c r="D102" s="106" t="s">
        <v>7</v>
      </c>
      <c r="E102" s="106" t="s">
        <v>123</v>
      </c>
      <c r="F102" s="106" t="s">
        <v>5</v>
      </c>
      <c r="G102" s="106" t="s">
        <v>7</v>
      </c>
      <c r="H102" s="106" t="s">
        <v>7</v>
      </c>
      <c r="I102" s="95">
        <f>I103</f>
        <v>2590000</v>
      </c>
    </row>
    <row r="103" spans="1:9" x14ac:dyDescent="0.3">
      <c r="A103" s="68" t="s">
        <v>45</v>
      </c>
      <c r="B103" s="112">
        <v>99</v>
      </c>
      <c r="C103" s="112">
        <v>0</v>
      </c>
      <c r="D103" s="106" t="s">
        <v>7</v>
      </c>
      <c r="E103" s="106" t="s">
        <v>123</v>
      </c>
      <c r="F103" s="106" t="s">
        <v>44</v>
      </c>
      <c r="G103" s="106" t="s">
        <v>4</v>
      </c>
      <c r="H103" s="106" t="s">
        <v>17</v>
      </c>
      <c r="I103" s="95">
        <f>'Приложение 2'!J182</f>
        <v>2590000</v>
      </c>
    </row>
    <row r="104" spans="1:9" ht="46.8" x14ac:dyDescent="0.3">
      <c r="A104" s="68" t="s">
        <v>199</v>
      </c>
      <c r="B104" s="112">
        <v>99</v>
      </c>
      <c r="C104" s="112">
        <v>0</v>
      </c>
      <c r="D104" s="106" t="s">
        <v>7</v>
      </c>
      <c r="E104" s="106" t="s">
        <v>198</v>
      </c>
      <c r="F104" s="106" t="s">
        <v>5</v>
      </c>
      <c r="G104" s="106" t="s">
        <v>7</v>
      </c>
      <c r="H104" s="106" t="s">
        <v>7</v>
      </c>
      <c r="I104" s="95">
        <f>I105</f>
        <v>1000</v>
      </c>
    </row>
    <row r="105" spans="1:9" x14ac:dyDescent="0.3">
      <c r="A105" s="68" t="s">
        <v>45</v>
      </c>
      <c r="B105" s="112">
        <v>99</v>
      </c>
      <c r="C105" s="112">
        <v>0</v>
      </c>
      <c r="D105" s="106" t="s">
        <v>7</v>
      </c>
      <c r="E105" s="106" t="s">
        <v>198</v>
      </c>
      <c r="F105" s="106" t="s">
        <v>44</v>
      </c>
      <c r="G105" s="106" t="s">
        <v>1</v>
      </c>
      <c r="H105" s="106" t="s">
        <v>12</v>
      </c>
      <c r="I105" s="95">
        <f>'Приложение 2'!J23</f>
        <v>1000</v>
      </c>
    </row>
    <row r="106" spans="1:9" ht="41.25" customHeight="1" x14ac:dyDescent="0.3">
      <c r="A106" s="68" t="s">
        <v>249</v>
      </c>
      <c r="B106" s="112">
        <v>99</v>
      </c>
      <c r="C106" s="112">
        <v>0</v>
      </c>
      <c r="D106" s="106" t="s">
        <v>7</v>
      </c>
      <c r="E106" s="106" t="s">
        <v>247</v>
      </c>
      <c r="F106" s="106" t="s">
        <v>5</v>
      </c>
      <c r="G106" s="106" t="s">
        <v>7</v>
      </c>
      <c r="H106" s="106" t="s">
        <v>7</v>
      </c>
      <c r="I106" s="95">
        <f>I107</f>
        <v>500</v>
      </c>
    </row>
    <row r="107" spans="1:9" x14ac:dyDescent="0.3">
      <c r="A107" s="68" t="s">
        <v>45</v>
      </c>
      <c r="B107" s="112">
        <v>99</v>
      </c>
      <c r="C107" s="112">
        <v>0</v>
      </c>
      <c r="D107" s="106" t="s">
        <v>7</v>
      </c>
      <c r="E107" s="106" t="s">
        <v>247</v>
      </c>
      <c r="F107" s="106" t="s">
        <v>44</v>
      </c>
      <c r="G107" s="106" t="s">
        <v>3</v>
      </c>
      <c r="H107" s="106" t="s">
        <v>33</v>
      </c>
      <c r="I107" s="95">
        <v>500</v>
      </c>
    </row>
    <row r="108" spans="1:9" ht="46.8" x14ac:dyDescent="0.3">
      <c r="A108" s="71" t="s">
        <v>197</v>
      </c>
      <c r="B108" s="112">
        <v>99</v>
      </c>
      <c r="C108" s="112">
        <v>0</v>
      </c>
      <c r="D108" s="106" t="s">
        <v>7</v>
      </c>
      <c r="E108" s="106" t="s">
        <v>196</v>
      </c>
      <c r="F108" s="106" t="s">
        <v>5</v>
      </c>
      <c r="G108" s="106" t="s">
        <v>7</v>
      </c>
      <c r="H108" s="106" t="s">
        <v>7</v>
      </c>
      <c r="I108" s="95">
        <f>I109</f>
        <v>1000</v>
      </c>
    </row>
    <row r="109" spans="1:9" x14ac:dyDescent="0.3">
      <c r="A109" s="72" t="s">
        <v>45</v>
      </c>
      <c r="B109" s="112">
        <v>99</v>
      </c>
      <c r="C109" s="112">
        <v>0</v>
      </c>
      <c r="D109" s="106" t="s">
        <v>7</v>
      </c>
      <c r="E109" s="106" t="s">
        <v>196</v>
      </c>
      <c r="F109" s="106" t="s">
        <v>44</v>
      </c>
      <c r="G109" s="106" t="s">
        <v>1</v>
      </c>
      <c r="H109" s="106" t="s">
        <v>36</v>
      </c>
      <c r="I109" s="95">
        <f>'Приложение 2'!J44</f>
        <v>1000</v>
      </c>
    </row>
    <row r="110" spans="1:9" x14ac:dyDescent="0.3">
      <c r="A110" s="68" t="s">
        <v>194</v>
      </c>
      <c r="B110" s="112">
        <v>99</v>
      </c>
      <c r="C110" s="112">
        <v>0</v>
      </c>
      <c r="D110" s="106" t="s">
        <v>2</v>
      </c>
      <c r="E110" s="106" t="s">
        <v>195</v>
      </c>
      <c r="F110" s="106" t="s">
        <v>5</v>
      </c>
      <c r="G110" s="106" t="s">
        <v>7</v>
      </c>
      <c r="H110" s="106" t="s">
        <v>7</v>
      </c>
      <c r="I110" s="95">
        <f>I111</f>
        <v>117131.84</v>
      </c>
    </row>
    <row r="111" spans="1:9" x14ac:dyDescent="0.3">
      <c r="A111" s="65" t="s">
        <v>11</v>
      </c>
      <c r="B111" s="112">
        <v>99</v>
      </c>
      <c r="C111" s="112">
        <v>0</v>
      </c>
      <c r="D111" s="106" t="s">
        <v>2</v>
      </c>
      <c r="E111" s="106" t="s">
        <v>195</v>
      </c>
      <c r="F111" s="106" t="s">
        <v>9</v>
      </c>
      <c r="G111" s="106" t="s">
        <v>12</v>
      </c>
      <c r="H111" s="106" t="s">
        <v>20</v>
      </c>
      <c r="I111" s="95">
        <f>'Приложение 2'!J95</f>
        <v>117131.84</v>
      </c>
    </row>
    <row r="112" spans="1:9" x14ac:dyDescent="0.3">
      <c r="A112" s="65" t="s">
        <v>244</v>
      </c>
      <c r="B112" s="112">
        <v>99</v>
      </c>
      <c r="C112" s="112">
        <v>0</v>
      </c>
      <c r="D112" s="106" t="s">
        <v>2</v>
      </c>
      <c r="E112" s="106" t="s">
        <v>243</v>
      </c>
      <c r="F112" s="106" t="s">
        <v>5</v>
      </c>
      <c r="G112" s="106" t="s">
        <v>12</v>
      </c>
      <c r="H112" s="106" t="s">
        <v>24</v>
      </c>
      <c r="I112" s="95">
        <f>I113</f>
        <v>49470</v>
      </c>
    </row>
    <row r="113" spans="1:9" x14ac:dyDescent="0.3">
      <c r="A113" s="67" t="s">
        <v>145</v>
      </c>
      <c r="B113" s="112">
        <v>99</v>
      </c>
      <c r="C113" s="112">
        <v>0</v>
      </c>
      <c r="D113" s="106" t="s">
        <v>2</v>
      </c>
      <c r="E113" s="106" t="s">
        <v>243</v>
      </c>
      <c r="F113" s="106" t="s">
        <v>0</v>
      </c>
      <c r="G113" s="106" t="s">
        <v>12</v>
      </c>
      <c r="H113" s="106" t="s">
        <v>24</v>
      </c>
      <c r="I113" s="95">
        <f>'Приложение 2'!J77</f>
        <v>49470</v>
      </c>
    </row>
    <row r="114" spans="1:9" ht="46.8" x14ac:dyDescent="0.3">
      <c r="A114" s="67" t="s">
        <v>154</v>
      </c>
      <c r="B114" s="112">
        <v>99</v>
      </c>
      <c r="C114" s="112">
        <v>0</v>
      </c>
      <c r="D114" s="106" t="s">
        <v>7</v>
      </c>
      <c r="E114" s="106" t="s">
        <v>155</v>
      </c>
      <c r="F114" s="106" t="s">
        <v>5</v>
      </c>
      <c r="G114" s="106" t="s">
        <v>7</v>
      </c>
      <c r="H114" s="106" t="s">
        <v>7</v>
      </c>
      <c r="I114" s="95">
        <f>I115</f>
        <v>38903.949999999997</v>
      </c>
    </row>
    <row r="115" spans="1:9" x14ac:dyDescent="0.3">
      <c r="A115" s="79" t="s">
        <v>31</v>
      </c>
      <c r="B115" s="112">
        <v>99</v>
      </c>
      <c r="C115" s="112">
        <v>0</v>
      </c>
      <c r="D115" s="106" t="s">
        <v>7</v>
      </c>
      <c r="E115" s="106" t="s">
        <v>155</v>
      </c>
      <c r="F115" s="106" t="s">
        <v>30</v>
      </c>
      <c r="G115" s="106" t="s">
        <v>29</v>
      </c>
      <c r="H115" s="106" t="s">
        <v>33</v>
      </c>
      <c r="I115" s="95">
        <f>'Приложение 2'!J175</f>
        <v>38903.949999999997</v>
      </c>
    </row>
    <row r="116" spans="1:9" ht="46.8" x14ac:dyDescent="0.3">
      <c r="A116" s="67" t="s">
        <v>156</v>
      </c>
      <c r="B116" s="112">
        <v>99</v>
      </c>
      <c r="C116" s="112">
        <v>0</v>
      </c>
      <c r="D116" s="106" t="s">
        <v>7</v>
      </c>
      <c r="E116" s="106" t="s">
        <v>157</v>
      </c>
      <c r="F116" s="106" t="s">
        <v>5</v>
      </c>
      <c r="G116" s="106" t="s">
        <v>7</v>
      </c>
      <c r="H116" s="106" t="s">
        <v>7</v>
      </c>
      <c r="I116" s="95">
        <f>I117</f>
        <v>110400</v>
      </c>
    </row>
    <row r="117" spans="1:9" x14ac:dyDescent="0.3">
      <c r="A117" s="79" t="s">
        <v>31</v>
      </c>
      <c r="B117" s="112">
        <v>99</v>
      </c>
      <c r="C117" s="112">
        <v>0</v>
      </c>
      <c r="D117" s="106" t="s">
        <v>7</v>
      </c>
      <c r="E117" s="106" t="s">
        <v>157</v>
      </c>
      <c r="F117" s="106" t="s">
        <v>30</v>
      </c>
      <c r="G117" s="106" t="s">
        <v>29</v>
      </c>
      <c r="H117" s="106" t="s">
        <v>33</v>
      </c>
      <c r="I117" s="95">
        <f>'Приложение 2'!J177</f>
        <v>110400</v>
      </c>
    </row>
    <row r="118" spans="1:9" x14ac:dyDescent="0.3">
      <c r="A118" s="65" t="s">
        <v>57</v>
      </c>
      <c r="B118" s="112">
        <v>99</v>
      </c>
      <c r="C118" s="112">
        <v>0</v>
      </c>
      <c r="D118" s="106" t="s">
        <v>7</v>
      </c>
      <c r="E118" s="106" t="s">
        <v>138</v>
      </c>
      <c r="F118" s="106" t="s">
        <v>5</v>
      </c>
      <c r="G118" s="106" t="s">
        <v>7</v>
      </c>
      <c r="H118" s="106" t="s">
        <v>7</v>
      </c>
      <c r="I118" s="95">
        <f>I119</f>
        <v>1323602</v>
      </c>
    </row>
    <row r="119" spans="1:9" ht="51" customHeight="1" x14ac:dyDescent="0.3">
      <c r="A119" s="65" t="s">
        <v>14</v>
      </c>
      <c r="B119" s="112">
        <v>99</v>
      </c>
      <c r="C119" s="112">
        <v>0</v>
      </c>
      <c r="D119" s="106" t="s">
        <v>7</v>
      </c>
      <c r="E119" s="106" t="s">
        <v>138</v>
      </c>
      <c r="F119" s="106" t="s">
        <v>13</v>
      </c>
      <c r="G119" s="106" t="s">
        <v>1</v>
      </c>
      <c r="H119" s="106" t="s">
        <v>17</v>
      </c>
      <c r="I119" s="95">
        <f>'Приложение 2'!J13</f>
        <v>1323602</v>
      </c>
    </row>
    <row r="120" spans="1:9" x14ac:dyDescent="0.3">
      <c r="A120" s="61" t="s">
        <v>71</v>
      </c>
      <c r="B120" s="112">
        <v>99</v>
      </c>
      <c r="C120" s="112">
        <v>0</v>
      </c>
      <c r="D120" s="106" t="s">
        <v>7</v>
      </c>
      <c r="E120" s="106" t="s">
        <v>139</v>
      </c>
      <c r="F120" s="106" t="s">
        <v>5</v>
      </c>
      <c r="G120" s="106" t="s">
        <v>7</v>
      </c>
      <c r="H120" s="106" t="s">
        <v>7</v>
      </c>
      <c r="I120" s="95">
        <f>I121+I122+I123+I124+I125</f>
        <v>10421691.24</v>
      </c>
    </row>
    <row r="121" spans="1:9" ht="46.8" x14ac:dyDescent="0.3">
      <c r="A121" s="65" t="s">
        <v>14</v>
      </c>
      <c r="B121" s="112">
        <v>99</v>
      </c>
      <c r="C121" s="112">
        <v>0</v>
      </c>
      <c r="D121" s="106" t="s">
        <v>7</v>
      </c>
      <c r="E121" s="106" t="s">
        <v>139</v>
      </c>
      <c r="F121" s="106" t="s">
        <v>13</v>
      </c>
      <c r="G121" s="106" t="s">
        <v>1</v>
      </c>
      <c r="H121" s="106" t="s">
        <v>33</v>
      </c>
      <c r="I121" s="95">
        <f>'Приложение 2'!J190</f>
        <v>532716</v>
      </c>
    </row>
    <row r="122" spans="1:9" ht="54" customHeight="1" x14ac:dyDescent="0.3">
      <c r="A122" s="65" t="s">
        <v>14</v>
      </c>
      <c r="B122" s="112">
        <v>99</v>
      </c>
      <c r="C122" s="112">
        <v>0</v>
      </c>
      <c r="D122" s="106" t="s">
        <v>7</v>
      </c>
      <c r="E122" s="106" t="s">
        <v>139</v>
      </c>
      <c r="F122" s="106" t="s">
        <v>13</v>
      </c>
      <c r="G122" s="106" t="s">
        <v>1</v>
      </c>
      <c r="H122" s="106" t="s">
        <v>12</v>
      </c>
      <c r="I122" s="95">
        <f>'Приложение 2'!J17</f>
        <v>7993990</v>
      </c>
    </row>
    <row r="123" spans="1:9" x14ac:dyDescent="0.3">
      <c r="A123" s="67" t="s">
        <v>145</v>
      </c>
      <c r="B123" s="112">
        <v>99</v>
      </c>
      <c r="C123" s="112">
        <v>0</v>
      </c>
      <c r="D123" s="106" t="s">
        <v>7</v>
      </c>
      <c r="E123" s="106" t="s">
        <v>139</v>
      </c>
      <c r="F123" s="106" t="s">
        <v>0</v>
      </c>
      <c r="G123" s="106" t="s">
        <v>1</v>
      </c>
      <c r="H123" s="106" t="s">
        <v>33</v>
      </c>
      <c r="I123" s="95">
        <f>'Приложение 2'!J191</f>
        <v>191300</v>
      </c>
    </row>
    <row r="124" spans="1:9" x14ac:dyDescent="0.3">
      <c r="A124" s="67" t="s">
        <v>145</v>
      </c>
      <c r="B124" s="112">
        <v>99</v>
      </c>
      <c r="C124" s="112">
        <v>0</v>
      </c>
      <c r="D124" s="106" t="s">
        <v>7</v>
      </c>
      <c r="E124" s="106" t="s">
        <v>139</v>
      </c>
      <c r="F124" s="106" t="s">
        <v>0</v>
      </c>
      <c r="G124" s="106" t="s">
        <v>1</v>
      </c>
      <c r="H124" s="106" t="s">
        <v>12</v>
      </c>
      <c r="I124" s="95">
        <f>'Приложение 2'!J18</f>
        <v>1702407.52</v>
      </c>
    </row>
    <row r="125" spans="1:9" x14ac:dyDescent="0.3">
      <c r="A125" s="65" t="s">
        <v>11</v>
      </c>
      <c r="B125" s="112">
        <v>99</v>
      </c>
      <c r="C125" s="112">
        <v>0</v>
      </c>
      <c r="D125" s="106" t="s">
        <v>7</v>
      </c>
      <c r="E125" s="106" t="s">
        <v>139</v>
      </c>
      <c r="F125" s="106" t="s">
        <v>9</v>
      </c>
      <c r="G125" s="106" t="s">
        <v>1</v>
      </c>
      <c r="H125" s="106" t="s">
        <v>12</v>
      </c>
      <c r="I125" s="95">
        <f>'Приложение 2'!J19</f>
        <v>1277.72</v>
      </c>
    </row>
    <row r="126" spans="1:9" x14ac:dyDescent="0.3">
      <c r="A126" s="61" t="s">
        <v>146</v>
      </c>
      <c r="B126" s="112">
        <v>99</v>
      </c>
      <c r="C126" s="112">
        <v>0</v>
      </c>
      <c r="D126" s="106" t="s">
        <v>7</v>
      </c>
      <c r="E126" s="106" t="s">
        <v>147</v>
      </c>
      <c r="F126" s="106" t="s">
        <v>5</v>
      </c>
      <c r="G126" s="106" t="s">
        <v>7</v>
      </c>
      <c r="H126" s="106" t="s">
        <v>7</v>
      </c>
      <c r="I126" s="95">
        <f>I127</f>
        <v>1497.3</v>
      </c>
    </row>
    <row r="127" spans="1:9" x14ac:dyDescent="0.3">
      <c r="A127" s="61" t="s">
        <v>31</v>
      </c>
      <c r="B127" s="112">
        <v>99</v>
      </c>
      <c r="C127" s="112">
        <v>0</v>
      </c>
      <c r="D127" s="106" t="s">
        <v>7</v>
      </c>
      <c r="E127" s="106" t="s">
        <v>147</v>
      </c>
      <c r="F127" s="106" t="s">
        <v>30</v>
      </c>
      <c r="G127" s="106" t="s">
        <v>1</v>
      </c>
      <c r="H127" s="106" t="s">
        <v>36</v>
      </c>
      <c r="I127" s="95">
        <f>'Приложение 2'!J46</f>
        <v>1497.3</v>
      </c>
    </row>
    <row r="128" spans="1:9" ht="31.2" x14ac:dyDescent="0.3">
      <c r="A128" s="72" t="s">
        <v>163</v>
      </c>
      <c r="B128" s="112">
        <v>99</v>
      </c>
      <c r="C128" s="112">
        <v>0</v>
      </c>
      <c r="D128" s="106" t="s">
        <v>7</v>
      </c>
      <c r="E128" s="106" t="s">
        <v>159</v>
      </c>
      <c r="F128" s="106" t="s">
        <v>5</v>
      </c>
      <c r="G128" s="106" t="s">
        <v>7</v>
      </c>
      <c r="H128" s="106" t="s">
        <v>7</v>
      </c>
      <c r="I128" s="95">
        <f>I129</f>
        <v>39269</v>
      </c>
    </row>
    <row r="129" spans="1:9" x14ac:dyDescent="0.3">
      <c r="A129" s="67" t="s">
        <v>140</v>
      </c>
      <c r="B129" s="112">
        <v>99</v>
      </c>
      <c r="C129" s="112">
        <v>0</v>
      </c>
      <c r="D129" s="106" t="s">
        <v>7</v>
      </c>
      <c r="E129" s="106" t="s">
        <v>159</v>
      </c>
      <c r="F129" s="106" t="s">
        <v>0</v>
      </c>
      <c r="G129" s="106" t="s">
        <v>1</v>
      </c>
      <c r="H129" s="106" t="s">
        <v>32</v>
      </c>
      <c r="I129" s="95">
        <f>'Приложение 2'!J33</f>
        <v>39269</v>
      </c>
    </row>
    <row r="130" spans="1:9" ht="31.2" x14ac:dyDescent="0.3">
      <c r="A130" s="68" t="s">
        <v>219</v>
      </c>
      <c r="B130" s="112">
        <v>99</v>
      </c>
      <c r="C130" s="112">
        <v>0</v>
      </c>
      <c r="D130" s="106" t="s">
        <v>7</v>
      </c>
      <c r="E130" s="106" t="s">
        <v>216</v>
      </c>
      <c r="F130" s="106" t="s">
        <v>5</v>
      </c>
      <c r="G130" s="106" t="s">
        <v>7</v>
      </c>
      <c r="H130" s="106" t="s">
        <v>7</v>
      </c>
      <c r="I130" s="95">
        <f>I131</f>
        <v>2301000</v>
      </c>
    </row>
    <row r="131" spans="1:9" x14ac:dyDescent="0.3">
      <c r="A131" s="67" t="s">
        <v>140</v>
      </c>
      <c r="B131" s="112">
        <v>99</v>
      </c>
      <c r="C131" s="112">
        <v>0</v>
      </c>
      <c r="D131" s="106" t="s">
        <v>7</v>
      </c>
      <c r="E131" s="106" t="s">
        <v>216</v>
      </c>
      <c r="F131" s="106" t="s">
        <v>0</v>
      </c>
      <c r="G131" s="106" t="s">
        <v>3</v>
      </c>
      <c r="H131" s="106" t="s">
        <v>33</v>
      </c>
      <c r="I131" s="95">
        <f>'Приложение 2'!J138</f>
        <v>2301000</v>
      </c>
    </row>
    <row r="132" spans="1:9" x14ac:dyDescent="0.3">
      <c r="A132" s="67" t="s">
        <v>141</v>
      </c>
      <c r="B132" s="112">
        <v>99</v>
      </c>
      <c r="C132" s="112">
        <v>0</v>
      </c>
      <c r="D132" s="106" t="s">
        <v>7</v>
      </c>
      <c r="E132" s="106" t="s">
        <v>142</v>
      </c>
      <c r="F132" s="106" t="s">
        <v>5</v>
      </c>
      <c r="G132" s="106" t="s">
        <v>7</v>
      </c>
      <c r="H132" s="106" t="s">
        <v>7</v>
      </c>
      <c r="I132" s="95">
        <f>I133+I134</f>
        <v>80800</v>
      </c>
    </row>
    <row r="133" spans="1:9" x14ac:dyDescent="0.3">
      <c r="A133" s="61" t="s">
        <v>124</v>
      </c>
      <c r="B133" s="112">
        <v>99</v>
      </c>
      <c r="C133" s="112">
        <v>0</v>
      </c>
      <c r="D133" s="106" t="s">
        <v>7</v>
      </c>
      <c r="E133" s="106" t="s">
        <v>142</v>
      </c>
      <c r="F133" s="106" t="s">
        <v>9</v>
      </c>
      <c r="G133" s="106" t="s">
        <v>1</v>
      </c>
      <c r="H133" s="106" t="s">
        <v>33</v>
      </c>
      <c r="I133" s="95">
        <f>'Приложение 2'!J193</f>
        <v>13800</v>
      </c>
    </row>
    <row r="134" spans="1:9" x14ac:dyDescent="0.3">
      <c r="A134" s="65" t="s">
        <v>11</v>
      </c>
      <c r="B134" s="112">
        <v>99</v>
      </c>
      <c r="C134" s="112">
        <v>0</v>
      </c>
      <c r="D134" s="106" t="s">
        <v>7</v>
      </c>
      <c r="E134" s="106" t="s">
        <v>142</v>
      </c>
      <c r="F134" s="106" t="s">
        <v>9</v>
      </c>
      <c r="G134" s="106" t="s">
        <v>1</v>
      </c>
      <c r="H134" s="106" t="s">
        <v>12</v>
      </c>
      <c r="I134" s="95">
        <f>'Приложение 2'!J25</f>
        <v>67000</v>
      </c>
    </row>
    <row r="135" spans="1:9" x14ac:dyDescent="0.3">
      <c r="A135" s="50"/>
      <c r="B135" s="49"/>
      <c r="C135" s="49"/>
      <c r="D135" s="49"/>
      <c r="E135" s="49"/>
      <c r="F135" s="49"/>
      <c r="G135" s="49"/>
      <c r="H135" s="49"/>
      <c r="I135" s="49"/>
    </row>
    <row r="136" spans="1:9" x14ac:dyDescent="0.3">
      <c r="A136" s="50"/>
      <c r="B136" s="49"/>
      <c r="C136" s="49"/>
      <c r="D136" s="49"/>
      <c r="E136" s="49"/>
      <c r="F136" s="49"/>
      <c r="G136" s="49"/>
      <c r="H136" s="49"/>
      <c r="I136" s="49"/>
    </row>
    <row r="137" spans="1:9" x14ac:dyDescent="0.3">
      <c r="A137" s="118"/>
      <c r="B137" s="49"/>
      <c r="C137" s="49"/>
      <c r="D137" s="49"/>
      <c r="E137" s="49"/>
      <c r="F137" s="49"/>
      <c r="G137" s="49"/>
      <c r="H137" s="49"/>
      <c r="I137" s="49"/>
    </row>
  </sheetData>
  <autoFilter ref="A7:I134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topLeftCell="A184" zoomScale="73" zoomScaleNormal="85" zoomScaleSheetLayoutView="73" workbookViewId="0">
      <selection sqref="A1:J1"/>
    </sheetView>
  </sheetViews>
  <sheetFormatPr defaultColWidth="9.109375" defaultRowHeight="17.399999999999999" x14ac:dyDescent="0.3"/>
  <cols>
    <col min="1" max="1" width="91.6640625" style="7" customWidth="1"/>
    <col min="2" max="2" width="8.109375" style="6" customWidth="1"/>
    <col min="3" max="3" width="8.33203125" style="6" customWidth="1"/>
    <col min="4" max="4" width="7.6640625" style="6" customWidth="1"/>
    <col min="5" max="5" width="8.33203125" style="6" customWidth="1"/>
    <col min="6" max="6" width="8" style="6" customWidth="1"/>
    <col min="7" max="7" width="7.6640625" style="6" customWidth="1"/>
    <col min="8" max="8" width="10.5546875" style="6" customWidth="1"/>
    <col min="9" max="9" width="9.88671875" style="6" customWidth="1"/>
    <col min="10" max="10" width="23.88671875" style="6" customWidth="1"/>
    <col min="11" max="11" width="21.88671875" style="5" customWidth="1"/>
    <col min="12" max="16384" width="9.109375" style="5"/>
  </cols>
  <sheetData>
    <row r="1" spans="1:11" ht="118.5" customHeight="1" x14ac:dyDescent="0.3">
      <c r="A1" s="120" t="s">
        <v>253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66" customHeight="1" x14ac:dyDescent="0.3">
      <c r="A2" s="123" t="s">
        <v>189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1" ht="19.5" customHeight="1" x14ac:dyDescent="0.3">
      <c r="A3" s="50"/>
      <c r="B3" s="49"/>
      <c r="C3" s="49"/>
      <c r="D3" s="49"/>
      <c r="E3" s="49"/>
      <c r="F3" s="49"/>
      <c r="G3" s="49"/>
      <c r="H3" s="49"/>
      <c r="I3" s="49"/>
      <c r="J3" s="51" t="s">
        <v>76</v>
      </c>
    </row>
    <row r="4" spans="1:11" ht="28.5" customHeight="1" x14ac:dyDescent="0.3">
      <c r="A4" s="122" t="s">
        <v>69</v>
      </c>
      <c r="B4" s="127" t="s">
        <v>73</v>
      </c>
      <c r="C4" s="128"/>
      <c r="D4" s="128"/>
      <c r="E4" s="128"/>
      <c r="F4" s="128"/>
      <c r="G4" s="128"/>
      <c r="H4" s="128"/>
      <c r="I4" s="128"/>
      <c r="J4" s="121" t="s">
        <v>190</v>
      </c>
    </row>
    <row r="5" spans="1:11" ht="28.5" customHeight="1" x14ac:dyDescent="0.3">
      <c r="A5" s="122"/>
      <c r="B5" s="129" t="s">
        <v>68</v>
      </c>
      <c r="C5" s="126" t="s">
        <v>67</v>
      </c>
      <c r="D5" s="126" t="s">
        <v>66</v>
      </c>
      <c r="E5" s="124" t="s">
        <v>65</v>
      </c>
      <c r="F5" s="124"/>
      <c r="G5" s="124"/>
      <c r="H5" s="124"/>
      <c r="I5" s="126" t="s">
        <v>64</v>
      </c>
      <c r="J5" s="121"/>
    </row>
    <row r="6" spans="1:11" ht="147" customHeight="1" x14ac:dyDescent="0.3">
      <c r="A6" s="122"/>
      <c r="B6" s="129"/>
      <c r="C6" s="126"/>
      <c r="D6" s="126"/>
      <c r="E6" s="52" t="s">
        <v>63</v>
      </c>
      <c r="F6" s="52" t="s">
        <v>62</v>
      </c>
      <c r="G6" s="52" t="s">
        <v>61</v>
      </c>
      <c r="H6" s="52" t="s">
        <v>60</v>
      </c>
      <c r="I6" s="126"/>
      <c r="J6" s="121"/>
      <c r="K6" s="9">
        <f>J7-K7</f>
        <v>82304655.170000002</v>
      </c>
    </row>
    <row r="7" spans="1:11" x14ac:dyDescent="0.3">
      <c r="A7" s="53" t="s">
        <v>59</v>
      </c>
      <c r="B7" s="54"/>
      <c r="C7" s="55"/>
      <c r="D7" s="55"/>
      <c r="E7" s="55"/>
      <c r="F7" s="55"/>
      <c r="G7" s="55"/>
      <c r="H7" s="55"/>
      <c r="I7" s="55"/>
      <c r="J7" s="56">
        <f>J8+J183</f>
        <v>84790619.040000007</v>
      </c>
      <c r="K7" s="5">
        <v>2485963.87</v>
      </c>
    </row>
    <row r="8" spans="1:11" x14ac:dyDescent="0.3">
      <c r="A8" s="57" t="s">
        <v>109</v>
      </c>
      <c r="B8" s="54">
        <v>802</v>
      </c>
      <c r="C8" s="55"/>
      <c r="D8" s="55"/>
      <c r="E8" s="55"/>
      <c r="F8" s="55"/>
      <c r="G8" s="55"/>
      <c r="H8" s="55"/>
      <c r="I8" s="55"/>
      <c r="J8" s="56">
        <f>J9+J53+J64+J102+J168+J47+J156+J161+J178+J145</f>
        <v>82969243.040000007</v>
      </c>
    </row>
    <row r="9" spans="1:11" s="8" customFormat="1" x14ac:dyDescent="0.3">
      <c r="A9" s="58" t="s">
        <v>39</v>
      </c>
      <c r="B9" s="54">
        <v>802</v>
      </c>
      <c r="C9" s="59" t="s">
        <v>1</v>
      </c>
      <c r="D9" s="59" t="s">
        <v>7</v>
      </c>
      <c r="E9" s="59" t="s">
        <v>7</v>
      </c>
      <c r="F9" s="59" t="s">
        <v>2</v>
      </c>
      <c r="G9" s="59" t="s">
        <v>7</v>
      </c>
      <c r="H9" s="59" t="s">
        <v>6</v>
      </c>
      <c r="I9" s="59" t="s">
        <v>5</v>
      </c>
      <c r="J9" s="60">
        <f>J10+J14+J26+J30+J34+J38</f>
        <v>13019343.17</v>
      </c>
    </row>
    <row r="10" spans="1:11" ht="31.2" x14ac:dyDescent="0.3">
      <c r="A10" s="61" t="s">
        <v>58</v>
      </c>
      <c r="B10" s="62">
        <v>802</v>
      </c>
      <c r="C10" s="63" t="s">
        <v>1</v>
      </c>
      <c r="D10" s="63" t="s">
        <v>17</v>
      </c>
      <c r="E10" s="63" t="s">
        <v>7</v>
      </c>
      <c r="F10" s="63" t="s">
        <v>2</v>
      </c>
      <c r="G10" s="63" t="s">
        <v>7</v>
      </c>
      <c r="H10" s="63" t="s">
        <v>6</v>
      </c>
      <c r="I10" s="63" t="s">
        <v>5</v>
      </c>
      <c r="J10" s="64">
        <f>J11</f>
        <v>1323602</v>
      </c>
    </row>
    <row r="11" spans="1:11" x14ac:dyDescent="0.3">
      <c r="A11" s="61" t="s">
        <v>15</v>
      </c>
      <c r="B11" s="62">
        <v>802</v>
      </c>
      <c r="C11" s="63" t="s">
        <v>1</v>
      </c>
      <c r="D11" s="63" t="s">
        <v>17</v>
      </c>
      <c r="E11" s="63" t="s">
        <v>10</v>
      </c>
      <c r="F11" s="63" t="s">
        <v>2</v>
      </c>
      <c r="G11" s="63" t="s">
        <v>7</v>
      </c>
      <c r="H11" s="63" t="s">
        <v>6</v>
      </c>
      <c r="I11" s="63" t="s">
        <v>5</v>
      </c>
      <c r="J11" s="64">
        <f>J12</f>
        <v>1323602</v>
      </c>
    </row>
    <row r="12" spans="1:11" x14ac:dyDescent="0.3">
      <c r="A12" s="65" t="s">
        <v>57</v>
      </c>
      <c r="B12" s="62">
        <v>802</v>
      </c>
      <c r="C12" s="63" t="s">
        <v>1</v>
      </c>
      <c r="D12" s="63" t="s">
        <v>17</v>
      </c>
      <c r="E12" s="63" t="s">
        <v>10</v>
      </c>
      <c r="F12" s="63" t="s">
        <v>2</v>
      </c>
      <c r="G12" s="63" t="s">
        <v>7</v>
      </c>
      <c r="H12" s="63" t="s">
        <v>138</v>
      </c>
      <c r="I12" s="63" t="s">
        <v>5</v>
      </c>
      <c r="J12" s="64">
        <f>J13</f>
        <v>1323602</v>
      </c>
    </row>
    <row r="13" spans="1:11" ht="48.75" customHeight="1" x14ac:dyDescent="0.3">
      <c r="A13" s="65" t="s">
        <v>14</v>
      </c>
      <c r="B13" s="62">
        <v>802</v>
      </c>
      <c r="C13" s="63" t="s">
        <v>1</v>
      </c>
      <c r="D13" s="63" t="s">
        <v>17</v>
      </c>
      <c r="E13" s="63" t="s">
        <v>10</v>
      </c>
      <c r="F13" s="63" t="s">
        <v>2</v>
      </c>
      <c r="G13" s="63" t="s">
        <v>7</v>
      </c>
      <c r="H13" s="63" t="s">
        <v>138</v>
      </c>
      <c r="I13" s="63" t="s">
        <v>13</v>
      </c>
      <c r="J13" s="66">
        <v>1323602</v>
      </c>
    </row>
    <row r="14" spans="1:11" ht="46.5" customHeight="1" x14ac:dyDescent="0.3">
      <c r="A14" s="61" t="s">
        <v>56</v>
      </c>
      <c r="B14" s="62">
        <v>802</v>
      </c>
      <c r="C14" s="63" t="s">
        <v>1</v>
      </c>
      <c r="D14" s="63" t="s">
        <v>12</v>
      </c>
      <c r="E14" s="63" t="s">
        <v>7</v>
      </c>
      <c r="F14" s="63" t="s">
        <v>2</v>
      </c>
      <c r="G14" s="63" t="s">
        <v>7</v>
      </c>
      <c r="H14" s="63" t="s">
        <v>6</v>
      </c>
      <c r="I14" s="63" t="s">
        <v>5</v>
      </c>
      <c r="J14" s="66">
        <f>J15</f>
        <v>9875675.2400000002</v>
      </c>
    </row>
    <row r="15" spans="1:11" x14ac:dyDescent="0.3">
      <c r="A15" s="61" t="s">
        <v>15</v>
      </c>
      <c r="B15" s="62">
        <v>802</v>
      </c>
      <c r="C15" s="63" t="s">
        <v>1</v>
      </c>
      <c r="D15" s="63" t="s">
        <v>12</v>
      </c>
      <c r="E15" s="63" t="s">
        <v>10</v>
      </c>
      <c r="F15" s="63" t="s">
        <v>2</v>
      </c>
      <c r="G15" s="63" t="s">
        <v>7</v>
      </c>
      <c r="H15" s="63" t="s">
        <v>6</v>
      </c>
      <c r="I15" s="63" t="s">
        <v>5</v>
      </c>
      <c r="J15" s="66">
        <f>J16+J20+J22+J24</f>
        <v>9875675.2400000002</v>
      </c>
    </row>
    <row r="16" spans="1:11" x14ac:dyDescent="0.3">
      <c r="A16" s="61" t="s">
        <v>71</v>
      </c>
      <c r="B16" s="62">
        <v>802</v>
      </c>
      <c r="C16" s="63" t="s">
        <v>1</v>
      </c>
      <c r="D16" s="63" t="s">
        <v>12</v>
      </c>
      <c r="E16" s="63" t="s">
        <v>10</v>
      </c>
      <c r="F16" s="63" t="s">
        <v>2</v>
      </c>
      <c r="G16" s="63" t="s">
        <v>7</v>
      </c>
      <c r="H16" s="63" t="s">
        <v>139</v>
      </c>
      <c r="I16" s="63" t="s">
        <v>5</v>
      </c>
      <c r="J16" s="66">
        <f>J17+J18+J19</f>
        <v>9697675.2400000002</v>
      </c>
    </row>
    <row r="17" spans="1:10" ht="48.75" customHeight="1" x14ac:dyDescent="0.3">
      <c r="A17" s="65" t="s">
        <v>14</v>
      </c>
      <c r="B17" s="62">
        <v>802</v>
      </c>
      <c r="C17" s="63" t="s">
        <v>1</v>
      </c>
      <c r="D17" s="63" t="s">
        <v>12</v>
      </c>
      <c r="E17" s="63" t="s">
        <v>10</v>
      </c>
      <c r="F17" s="63" t="s">
        <v>2</v>
      </c>
      <c r="G17" s="63" t="s">
        <v>7</v>
      </c>
      <c r="H17" s="63" t="s">
        <v>139</v>
      </c>
      <c r="I17" s="63" t="s">
        <v>13</v>
      </c>
      <c r="J17" s="66">
        <v>7993990</v>
      </c>
    </row>
    <row r="18" spans="1:10" ht="21" customHeight="1" x14ac:dyDescent="0.3">
      <c r="A18" s="67" t="s">
        <v>140</v>
      </c>
      <c r="B18" s="62">
        <v>802</v>
      </c>
      <c r="C18" s="63" t="s">
        <v>1</v>
      </c>
      <c r="D18" s="63" t="s">
        <v>12</v>
      </c>
      <c r="E18" s="63" t="s">
        <v>10</v>
      </c>
      <c r="F18" s="63" t="s">
        <v>2</v>
      </c>
      <c r="G18" s="63" t="s">
        <v>7</v>
      </c>
      <c r="H18" s="63" t="s">
        <v>139</v>
      </c>
      <c r="I18" s="63" t="s">
        <v>0</v>
      </c>
      <c r="J18" s="66">
        <v>1702407.52</v>
      </c>
    </row>
    <row r="19" spans="1:10" x14ac:dyDescent="0.3">
      <c r="A19" s="65" t="s">
        <v>11</v>
      </c>
      <c r="B19" s="62">
        <v>802</v>
      </c>
      <c r="C19" s="63" t="s">
        <v>1</v>
      </c>
      <c r="D19" s="63" t="s">
        <v>12</v>
      </c>
      <c r="E19" s="63" t="s">
        <v>10</v>
      </c>
      <c r="F19" s="63" t="s">
        <v>2</v>
      </c>
      <c r="G19" s="63" t="s">
        <v>7</v>
      </c>
      <c r="H19" s="63" t="s">
        <v>139</v>
      </c>
      <c r="I19" s="63" t="s">
        <v>9</v>
      </c>
      <c r="J19" s="66">
        <v>1277.72</v>
      </c>
    </row>
    <row r="20" spans="1:10" ht="36" customHeight="1" x14ac:dyDescent="0.3">
      <c r="A20" s="68" t="s">
        <v>114</v>
      </c>
      <c r="B20" s="62">
        <v>802</v>
      </c>
      <c r="C20" s="63" t="s">
        <v>1</v>
      </c>
      <c r="D20" s="63" t="s">
        <v>12</v>
      </c>
      <c r="E20" s="63" t="s">
        <v>10</v>
      </c>
      <c r="F20" s="63" t="s">
        <v>2</v>
      </c>
      <c r="G20" s="63" t="s">
        <v>7</v>
      </c>
      <c r="H20" s="63" t="s">
        <v>113</v>
      </c>
      <c r="I20" s="63" t="s">
        <v>5</v>
      </c>
      <c r="J20" s="66">
        <f>J21</f>
        <v>110000</v>
      </c>
    </row>
    <row r="21" spans="1:10" x14ac:dyDescent="0.3">
      <c r="A21" s="68" t="s">
        <v>45</v>
      </c>
      <c r="B21" s="62">
        <v>802</v>
      </c>
      <c r="C21" s="63" t="s">
        <v>1</v>
      </c>
      <c r="D21" s="63" t="s">
        <v>12</v>
      </c>
      <c r="E21" s="63" t="s">
        <v>10</v>
      </c>
      <c r="F21" s="63" t="s">
        <v>2</v>
      </c>
      <c r="G21" s="63" t="s">
        <v>7</v>
      </c>
      <c r="H21" s="63" t="s">
        <v>113</v>
      </c>
      <c r="I21" s="63" t="s">
        <v>44</v>
      </c>
      <c r="J21" s="66">
        <v>110000</v>
      </c>
    </row>
    <row r="22" spans="1:10" ht="46.8" x14ac:dyDescent="0.3">
      <c r="A22" s="68" t="s">
        <v>199</v>
      </c>
      <c r="B22" s="62">
        <v>802</v>
      </c>
      <c r="C22" s="63" t="s">
        <v>1</v>
      </c>
      <c r="D22" s="63" t="s">
        <v>12</v>
      </c>
      <c r="E22" s="63" t="s">
        <v>10</v>
      </c>
      <c r="F22" s="63" t="s">
        <v>2</v>
      </c>
      <c r="G22" s="63" t="s">
        <v>7</v>
      </c>
      <c r="H22" s="63" t="s">
        <v>198</v>
      </c>
      <c r="I22" s="63" t="s">
        <v>5</v>
      </c>
      <c r="J22" s="66">
        <f>J23</f>
        <v>1000</v>
      </c>
    </row>
    <row r="23" spans="1:10" x14ac:dyDescent="0.3">
      <c r="A23" s="68" t="s">
        <v>45</v>
      </c>
      <c r="B23" s="62">
        <v>802</v>
      </c>
      <c r="C23" s="63" t="s">
        <v>1</v>
      </c>
      <c r="D23" s="63" t="s">
        <v>12</v>
      </c>
      <c r="E23" s="63" t="s">
        <v>10</v>
      </c>
      <c r="F23" s="63" t="s">
        <v>2</v>
      </c>
      <c r="G23" s="63" t="s">
        <v>7</v>
      </c>
      <c r="H23" s="63" t="s">
        <v>198</v>
      </c>
      <c r="I23" s="63" t="s">
        <v>44</v>
      </c>
      <c r="J23" s="66">
        <v>1000</v>
      </c>
    </row>
    <row r="24" spans="1:10" x14ac:dyDescent="0.3">
      <c r="A24" s="65" t="s">
        <v>141</v>
      </c>
      <c r="B24" s="62">
        <v>802</v>
      </c>
      <c r="C24" s="63" t="s">
        <v>1</v>
      </c>
      <c r="D24" s="63" t="s">
        <v>12</v>
      </c>
      <c r="E24" s="63" t="s">
        <v>10</v>
      </c>
      <c r="F24" s="63" t="s">
        <v>2</v>
      </c>
      <c r="G24" s="63" t="s">
        <v>7</v>
      </c>
      <c r="H24" s="63" t="s">
        <v>142</v>
      </c>
      <c r="I24" s="63" t="s">
        <v>5</v>
      </c>
      <c r="J24" s="66">
        <f>J25</f>
        <v>67000</v>
      </c>
    </row>
    <row r="25" spans="1:10" x14ac:dyDescent="0.3">
      <c r="A25" s="65" t="s">
        <v>11</v>
      </c>
      <c r="B25" s="62">
        <v>802</v>
      </c>
      <c r="C25" s="63" t="s">
        <v>1</v>
      </c>
      <c r="D25" s="63" t="s">
        <v>12</v>
      </c>
      <c r="E25" s="63" t="s">
        <v>10</v>
      </c>
      <c r="F25" s="63" t="s">
        <v>2</v>
      </c>
      <c r="G25" s="63" t="s">
        <v>7</v>
      </c>
      <c r="H25" s="63" t="s">
        <v>142</v>
      </c>
      <c r="I25" s="63" t="s">
        <v>9</v>
      </c>
      <c r="J25" s="66">
        <v>67000</v>
      </c>
    </row>
    <row r="26" spans="1:10" ht="31.5" customHeight="1" x14ac:dyDescent="0.3">
      <c r="A26" s="69" t="s">
        <v>110</v>
      </c>
      <c r="B26" s="62">
        <v>802</v>
      </c>
      <c r="C26" s="63" t="s">
        <v>1</v>
      </c>
      <c r="D26" s="63" t="s">
        <v>28</v>
      </c>
      <c r="E26" s="63" t="s">
        <v>7</v>
      </c>
      <c r="F26" s="63" t="s">
        <v>2</v>
      </c>
      <c r="G26" s="63" t="s">
        <v>7</v>
      </c>
      <c r="H26" s="63" t="s">
        <v>6</v>
      </c>
      <c r="I26" s="63" t="s">
        <v>5</v>
      </c>
      <c r="J26" s="66">
        <f>J27</f>
        <v>403974</v>
      </c>
    </row>
    <row r="27" spans="1:10" x14ac:dyDescent="0.3">
      <c r="A27" s="70" t="s">
        <v>15</v>
      </c>
      <c r="B27" s="62">
        <v>802</v>
      </c>
      <c r="C27" s="63" t="s">
        <v>1</v>
      </c>
      <c r="D27" s="63" t="s">
        <v>28</v>
      </c>
      <c r="E27" s="63" t="s">
        <v>10</v>
      </c>
      <c r="F27" s="63" t="s">
        <v>2</v>
      </c>
      <c r="G27" s="63" t="s">
        <v>7</v>
      </c>
      <c r="H27" s="63" t="s">
        <v>6</v>
      </c>
      <c r="I27" s="63" t="s">
        <v>5</v>
      </c>
      <c r="J27" s="66">
        <f>J28</f>
        <v>403974</v>
      </c>
    </row>
    <row r="28" spans="1:10" ht="47.25" customHeight="1" x14ac:dyDescent="0.3">
      <c r="A28" s="71" t="s">
        <v>112</v>
      </c>
      <c r="B28" s="62">
        <v>802</v>
      </c>
      <c r="C28" s="63" t="s">
        <v>1</v>
      </c>
      <c r="D28" s="63" t="s">
        <v>28</v>
      </c>
      <c r="E28" s="63" t="s">
        <v>10</v>
      </c>
      <c r="F28" s="63" t="s">
        <v>2</v>
      </c>
      <c r="G28" s="63" t="s">
        <v>7</v>
      </c>
      <c r="H28" s="63" t="s">
        <v>111</v>
      </c>
      <c r="I28" s="63" t="s">
        <v>5</v>
      </c>
      <c r="J28" s="66">
        <f>J29</f>
        <v>403974</v>
      </c>
    </row>
    <row r="29" spans="1:10" x14ac:dyDescent="0.3">
      <c r="A29" s="72" t="s">
        <v>45</v>
      </c>
      <c r="B29" s="62">
        <v>802</v>
      </c>
      <c r="C29" s="63" t="s">
        <v>1</v>
      </c>
      <c r="D29" s="63" t="s">
        <v>28</v>
      </c>
      <c r="E29" s="63" t="s">
        <v>10</v>
      </c>
      <c r="F29" s="63" t="s">
        <v>2</v>
      </c>
      <c r="G29" s="63" t="s">
        <v>7</v>
      </c>
      <c r="H29" s="63" t="s">
        <v>111</v>
      </c>
      <c r="I29" s="63" t="s">
        <v>44</v>
      </c>
      <c r="J29" s="66">
        <v>403974</v>
      </c>
    </row>
    <row r="30" spans="1:10" x14ac:dyDescent="0.3">
      <c r="A30" s="72" t="s">
        <v>160</v>
      </c>
      <c r="B30" s="62">
        <v>802</v>
      </c>
      <c r="C30" s="63" t="s">
        <v>1</v>
      </c>
      <c r="D30" s="63" t="s">
        <v>32</v>
      </c>
      <c r="E30" s="63" t="s">
        <v>7</v>
      </c>
      <c r="F30" s="63" t="s">
        <v>2</v>
      </c>
      <c r="G30" s="63" t="s">
        <v>7</v>
      </c>
      <c r="H30" s="63" t="s">
        <v>6</v>
      </c>
      <c r="I30" s="63" t="s">
        <v>5</v>
      </c>
      <c r="J30" s="66">
        <f>J31</f>
        <v>39269</v>
      </c>
    </row>
    <row r="31" spans="1:10" x14ac:dyDescent="0.3">
      <c r="A31" s="70" t="s">
        <v>15</v>
      </c>
      <c r="B31" s="62">
        <v>802</v>
      </c>
      <c r="C31" s="63" t="s">
        <v>1</v>
      </c>
      <c r="D31" s="63" t="s">
        <v>32</v>
      </c>
      <c r="E31" s="63" t="s">
        <v>10</v>
      </c>
      <c r="F31" s="63" t="s">
        <v>2</v>
      </c>
      <c r="G31" s="63" t="s">
        <v>7</v>
      </c>
      <c r="H31" s="63" t="s">
        <v>6</v>
      </c>
      <c r="I31" s="63" t="s">
        <v>5</v>
      </c>
      <c r="J31" s="66">
        <f>J32</f>
        <v>39269</v>
      </c>
    </row>
    <row r="32" spans="1:10" ht="31.2" x14ac:dyDescent="0.3">
      <c r="A32" s="72" t="s">
        <v>163</v>
      </c>
      <c r="B32" s="62">
        <v>802</v>
      </c>
      <c r="C32" s="63" t="s">
        <v>1</v>
      </c>
      <c r="D32" s="63" t="s">
        <v>32</v>
      </c>
      <c r="E32" s="63" t="s">
        <v>10</v>
      </c>
      <c r="F32" s="63" t="s">
        <v>2</v>
      </c>
      <c r="G32" s="63" t="s">
        <v>7</v>
      </c>
      <c r="H32" s="63" t="s">
        <v>159</v>
      </c>
      <c r="I32" s="63" t="s">
        <v>5</v>
      </c>
      <c r="J32" s="66">
        <f>J33</f>
        <v>39269</v>
      </c>
    </row>
    <row r="33" spans="1:10" ht="24" customHeight="1" x14ac:dyDescent="0.3">
      <c r="A33" s="65" t="s">
        <v>11</v>
      </c>
      <c r="B33" s="62">
        <v>802</v>
      </c>
      <c r="C33" s="63" t="s">
        <v>1</v>
      </c>
      <c r="D33" s="63" t="s">
        <v>32</v>
      </c>
      <c r="E33" s="63" t="s">
        <v>10</v>
      </c>
      <c r="F33" s="63" t="s">
        <v>2</v>
      </c>
      <c r="G33" s="63" t="s">
        <v>7</v>
      </c>
      <c r="H33" s="63" t="s">
        <v>159</v>
      </c>
      <c r="I33" s="63" t="s">
        <v>9</v>
      </c>
      <c r="J33" s="66">
        <v>39269</v>
      </c>
    </row>
    <row r="34" spans="1:10" x14ac:dyDescent="0.3">
      <c r="A34" s="61" t="s">
        <v>55</v>
      </c>
      <c r="B34" s="62">
        <v>802</v>
      </c>
      <c r="C34" s="63" t="s">
        <v>1</v>
      </c>
      <c r="D34" s="63" t="s">
        <v>4</v>
      </c>
      <c r="E34" s="63" t="s">
        <v>7</v>
      </c>
      <c r="F34" s="63" t="s">
        <v>2</v>
      </c>
      <c r="G34" s="63" t="s">
        <v>7</v>
      </c>
      <c r="H34" s="63" t="s">
        <v>6</v>
      </c>
      <c r="I34" s="63" t="s">
        <v>5</v>
      </c>
      <c r="J34" s="66">
        <f>J35</f>
        <v>269887</v>
      </c>
    </row>
    <row r="35" spans="1:10" x14ac:dyDescent="0.3">
      <c r="A35" s="61" t="s">
        <v>15</v>
      </c>
      <c r="B35" s="62">
        <v>802</v>
      </c>
      <c r="C35" s="63" t="s">
        <v>1</v>
      </c>
      <c r="D35" s="63" t="s">
        <v>4</v>
      </c>
      <c r="E35" s="63" t="s">
        <v>10</v>
      </c>
      <c r="F35" s="63" t="s">
        <v>2</v>
      </c>
      <c r="G35" s="63" t="s">
        <v>7</v>
      </c>
      <c r="H35" s="63" t="s">
        <v>6</v>
      </c>
      <c r="I35" s="63" t="s">
        <v>5</v>
      </c>
      <c r="J35" s="66">
        <f>J36</f>
        <v>269887</v>
      </c>
    </row>
    <row r="36" spans="1:10" x14ac:dyDescent="0.3">
      <c r="A36" s="65" t="s">
        <v>54</v>
      </c>
      <c r="B36" s="62">
        <v>802</v>
      </c>
      <c r="C36" s="63" t="s">
        <v>1</v>
      </c>
      <c r="D36" s="63" t="s">
        <v>4</v>
      </c>
      <c r="E36" s="63" t="s">
        <v>10</v>
      </c>
      <c r="F36" s="63" t="s">
        <v>2</v>
      </c>
      <c r="G36" s="63" t="s">
        <v>7</v>
      </c>
      <c r="H36" s="63" t="s">
        <v>143</v>
      </c>
      <c r="I36" s="63" t="s">
        <v>5</v>
      </c>
      <c r="J36" s="66">
        <f>J37</f>
        <v>269887</v>
      </c>
    </row>
    <row r="37" spans="1:10" x14ac:dyDescent="0.3">
      <c r="A37" s="65" t="s">
        <v>11</v>
      </c>
      <c r="B37" s="62">
        <v>802</v>
      </c>
      <c r="C37" s="63" t="s">
        <v>1</v>
      </c>
      <c r="D37" s="63" t="s">
        <v>4</v>
      </c>
      <c r="E37" s="63" t="s">
        <v>10</v>
      </c>
      <c r="F37" s="63" t="s">
        <v>2</v>
      </c>
      <c r="G37" s="63" t="s">
        <v>7</v>
      </c>
      <c r="H37" s="63" t="s">
        <v>143</v>
      </c>
      <c r="I37" s="63" t="s">
        <v>9</v>
      </c>
      <c r="J37" s="66">
        <v>269887</v>
      </c>
    </row>
    <row r="38" spans="1:10" x14ac:dyDescent="0.3">
      <c r="A38" s="61" t="s">
        <v>38</v>
      </c>
      <c r="B38" s="62">
        <v>802</v>
      </c>
      <c r="C38" s="63" t="s">
        <v>1</v>
      </c>
      <c r="D38" s="63" t="s">
        <v>36</v>
      </c>
      <c r="E38" s="63" t="s">
        <v>7</v>
      </c>
      <c r="F38" s="63" t="s">
        <v>2</v>
      </c>
      <c r="G38" s="63" t="s">
        <v>7</v>
      </c>
      <c r="H38" s="63" t="s">
        <v>6</v>
      </c>
      <c r="I38" s="63" t="s">
        <v>5</v>
      </c>
      <c r="J38" s="66">
        <f>J39+J42</f>
        <v>1106935.93</v>
      </c>
    </row>
    <row r="39" spans="1:10" ht="31.2" x14ac:dyDescent="0.3">
      <c r="A39" s="61" t="s">
        <v>127</v>
      </c>
      <c r="B39" s="62">
        <v>802</v>
      </c>
      <c r="C39" s="63" t="s">
        <v>1</v>
      </c>
      <c r="D39" s="63" t="s">
        <v>36</v>
      </c>
      <c r="E39" s="63" t="s">
        <v>77</v>
      </c>
      <c r="F39" s="63" t="s">
        <v>2</v>
      </c>
      <c r="G39" s="63" t="s">
        <v>7</v>
      </c>
      <c r="H39" s="63" t="s">
        <v>6</v>
      </c>
      <c r="I39" s="63" t="s">
        <v>5</v>
      </c>
      <c r="J39" s="64">
        <f>J40</f>
        <v>1104438.6299999999</v>
      </c>
    </row>
    <row r="40" spans="1:10" ht="31.2" x14ac:dyDescent="0.3">
      <c r="A40" s="73" t="s">
        <v>144</v>
      </c>
      <c r="B40" s="62">
        <v>802</v>
      </c>
      <c r="C40" s="63" t="s">
        <v>1</v>
      </c>
      <c r="D40" s="63" t="s">
        <v>36</v>
      </c>
      <c r="E40" s="63" t="s">
        <v>77</v>
      </c>
      <c r="F40" s="63" t="s">
        <v>2</v>
      </c>
      <c r="G40" s="63" t="s">
        <v>7</v>
      </c>
      <c r="H40" s="63" t="s">
        <v>37</v>
      </c>
      <c r="I40" s="63" t="s">
        <v>5</v>
      </c>
      <c r="J40" s="64">
        <f>J41</f>
        <v>1104438.6299999999</v>
      </c>
    </row>
    <row r="41" spans="1:10" ht="24.75" customHeight="1" x14ac:dyDescent="0.3">
      <c r="A41" s="67" t="s">
        <v>145</v>
      </c>
      <c r="B41" s="62">
        <v>802</v>
      </c>
      <c r="C41" s="63" t="s">
        <v>1</v>
      </c>
      <c r="D41" s="63" t="s">
        <v>36</v>
      </c>
      <c r="E41" s="63" t="s">
        <v>77</v>
      </c>
      <c r="F41" s="63" t="s">
        <v>2</v>
      </c>
      <c r="G41" s="63" t="s">
        <v>7</v>
      </c>
      <c r="H41" s="63" t="s">
        <v>37</v>
      </c>
      <c r="I41" s="63" t="s">
        <v>0</v>
      </c>
      <c r="J41" s="64">
        <v>1104438.6299999999</v>
      </c>
    </row>
    <row r="42" spans="1:10" ht="24.75" customHeight="1" x14ac:dyDescent="0.3">
      <c r="A42" s="61" t="s">
        <v>15</v>
      </c>
      <c r="B42" s="62">
        <v>802</v>
      </c>
      <c r="C42" s="63" t="s">
        <v>1</v>
      </c>
      <c r="D42" s="63" t="s">
        <v>36</v>
      </c>
      <c r="E42" s="63" t="s">
        <v>10</v>
      </c>
      <c r="F42" s="63" t="s">
        <v>2</v>
      </c>
      <c r="G42" s="63" t="s">
        <v>7</v>
      </c>
      <c r="H42" s="63" t="s">
        <v>6</v>
      </c>
      <c r="I42" s="63" t="s">
        <v>5</v>
      </c>
      <c r="J42" s="64">
        <f>J43+J45</f>
        <v>2497.3000000000002</v>
      </c>
    </row>
    <row r="43" spans="1:10" ht="50.25" customHeight="1" x14ac:dyDescent="0.3">
      <c r="A43" s="71" t="s">
        <v>197</v>
      </c>
      <c r="B43" s="62">
        <v>802</v>
      </c>
      <c r="C43" s="63" t="s">
        <v>1</v>
      </c>
      <c r="D43" s="63" t="s">
        <v>36</v>
      </c>
      <c r="E43" s="63" t="s">
        <v>10</v>
      </c>
      <c r="F43" s="63" t="s">
        <v>2</v>
      </c>
      <c r="G43" s="63" t="s">
        <v>7</v>
      </c>
      <c r="H43" s="63" t="s">
        <v>196</v>
      </c>
      <c r="I43" s="63" t="s">
        <v>5</v>
      </c>
      <c r="J43" s="64">
        <f>J44</f>
        <v>1000</v>
      </c>
    </row>
    <row r="44" spans="1:10" ht="24.75" customHeight="1" x14ac:dyDescent="0.3">
      <c r="A44" s="72" t="s">
        <v>45</v>
      </c>
      <c r="B44" s="62">
        <v>802</v>
      </c>
      <c r="C44" s="63" t="s">
        <v>1</v>
      </c>
      <c r="D44" s="63" t="s">
        <v>36</v>
      </c>
      <c r="E44" s="63" t="s">
        <v>10</v>
      </c>
      <c r="F44" s="63" t="s">
        <v>2</v>
      </c>
      <c r="G44" s="63" t="s">
        <v>7</v>
      </c>
      <c r="H44" s="63" t="s">
        <v>196</v>
      </c>
      <c r="I44" s="63" t="s">
        <v>44</v>
      </c>
      <c r="J44" s="64">
        <v>1000</v>
      </c>
    </row>
    <row r="45" spans="1:10" ht="24.75" customHeight="1" x14ac:dyDescent="0.3">
      <c r="A45" s="61" t="s">
        <v>146</v>
      </c>
      <c r="B45" s="62">
        <v>802</v>
      </c>
      <c r="C45" s="63" t="s">
        <v>1</v>
      </c>
      <c r="D45" s="63" t="s">
        <v>36</v>
      </c>
      <c r="E45" s="63" t="s">
        <v>10</v>
      </c>
      <c r="F45" s="63" t="s">
        <v>2</v>
      </c>
      <c r="G45" s="63" t="s">
        <v>7</v>
      </c>
      <c r="H45" s="63" t="s">
        <v>147</v>
      </c>
      <c r="I45" s="63" t="s">
        <v>5</v>
      </c>
      <c r="J45" s="64">
        <f>J46</f>
        <v>1497.3</v>
      </c>
    </row>
    <row r="46" spans="1:10" ht="24.75" customHeight="1" x14ac:dyDescent="0.3">
      <c r="A46" s="61" t="s">
        <v>31</v>
      </c>
      <c r="B46" s="62">
        <v>802</v>
      </c>
      <c r="C46" s="63" t="s">
        <v>1</v>
      </c>
      <c r="D46" s="63" t="s">
        <v>36</v>
      </c>
      <c r="E46" s="63" t="s">
        <v>10</v>
      </c>
      <c r="F46" s="63" t="s">
        <v>2</v>
      </c>
      <c r="G46" s="63" t="s">
        <v>7</v>
      </c>
      <c r="H46" s="63" t="s">
        <v>147</v>
      </c>
      <c r="I46" s="63" t="s">
        <v>30</v>
      </c>
      <c r="J46" s="64">
        <v>1497.3</v>
      </c>
    </row>
    <row r="47" spans="1:10" ht="24" customHeight="1" x14ac:dyDescent="0.3">
      <c r="A47" s="74" t="s">
        <v>50</v>
      </c>
      <c r="B47" s="62">
        <v>802</v>
      </c>
      <c r="C47" s="63" t="s">
        <v>17</v>
      </c>
      <c r="D47" s="63" t="s">
        <v>7</v>
      </c>
      <c r="E47" s="63" t="s">
        <v>7</v>
      </c>
      <c r="F47" s="63" t="s">
        <v>2</v>
      </c>
      <c r="G47" s="63" t="s">
        <v>7</v>
      </c>
      <c r="H47" s="63" t="s">
        <v>6</v>
      </c>
      <c r="I47" s="63" t="s">
        <v>5</v>
      </c>
      <c r="J47" s="64">
        <f>J48</f>
        <v>906400</v>
      </c>
    </row>
    <row r="48" spans="1:10" ht="23.25" customHeight="1" x14ac:dyDescent="0.3">
      <c r="A48" s="68" t="s">
        <v>49</v>
      </c>
      <c r="B48" s="62">
        <v>802</v>
      </c>
      <c r="C48" s="75" t="s">
        <v>17</v>
      </c>
      <c r="D48" s="75" t="s">
        <v>33</v>
      </c>
      <c r="E48" s="75" t="s">
        <v>7</v>
      </c>
      <c r="F48" s="75" t="s">
        <v>2</v>
      </c>
      <c r="G48" s="75" t="s">
        <v>7</v>
      </c>
      <c r="H48" s="75" t="s">
        <v>6</v>
      </c>
      <c r="I48" s="75" t="s">
        <v>5</v>
      </c>
      <c r="J48" s="64">
        <f>J49</f>
        <v>906400</v>
      </c>
    </row>
    <row r="49" spans="1:10" ht="33.75" customHeight="1" x14ac:dyDescent="0.3">
      <c r="A49" s="76" t="s">
        <v>164</v>
      </c>
      <c r="B49" s="62">
        <v>802</v>
      </c>
      <c r="C49" s="75" t="s">
        <v>17</v>
      </c>
      <c r="D49" s="75" t="s">
        <v>33</v>
      </c>
      <c r="E49" s="75" t="s">
        <v>179</v>
      </c>
      <c r="F49" s="75" t="s">
        <v>2</v>
      </c>
      <c r="G49" s="75" t="s">
        <v>7</v>
      </c>
      <c r="H49" s="75" t="s">
        <v>6</v>
      </c>
      <c r="I49" s="75" t="s">
        <v>5</v>
      </c>
      <c r="J49" s="64">
        <f>J50</f>
        <v>906400</v>
      </c>
    </row>
    <row r="50" spans="1:10" ht="33.75" customHeight="1" x14ac:dyDescent="0.3">
      <c r="A50" s="68" t="s">
        <v>48</v>
      </c>
      <c r="B50" s="62">
        <v>802</v>
      </c>
      <c r="C50" s="75" t="s">
        <v>17</v>
      </c>
      <c r="D50" s="75" t="s">
        <v>33</v>
      </c>
      <c r="E50" s="75" t="s">
        <v>179</v>
      </c>
      <c r="F50" s="75" t="s">
        <v>2</v>
      </c>
      <c r="G50" s="75" t="s">
        <v>7</v>
      </c>
      <c r="H50" s="75" t="s">
        <v>47</v>
      </c>
      <c r="I50" s="75" t="s">
        <v>5</v>
      </c>
      <c r="J50" s="64">
        <f>J51+J52</f>
        <v>906400</v>
      </c>
    </row>
    <row r="51" spans="1:10" ht="51" customHeight="1" x14ac:dyDescent="0.3">
      <c r="A51" s="68" t="s">
        <v>14</v>
      </c>
      <c r="B51" s="62">
        <v>802</v>
      </c>
      <c r="C51" s="75" t="s">
        <v>17</v>
      </c>
      <c r="D51" s="75" t="s">
        <v>33</v>
      </c>
      <c r="E51" s="75" t="s">
        <v>179</v>
      </c>
      <c r="F51" s="75" t="s">
        <v>2</v>
      </c>
      <c r="G51" s="75" t="s">
        <v>7</v>
      </c>
      <c r="H51" s="75" t="s">
        <v>47</v>
      </c>
      <c r="I51" s="75" t="s">
        <v>13</v>
      </c>
      <c r="J51" s="64">
        <v>874757.82</v>
      </c>
    </row>
    <row r="52" spans="1:10" ht="24.75" customHeight="1" x14ac:dyDescent="0.3">
      <c r="A52" s="68" t="s">
        <v>145</v>
      </c>
      <c r="B52" s="62">
        <v>802</v>
      </c>
      <c r="C52" s="75" t="s">
        <v>17</v>
      </c>
      <c r="D52" s="75" t="s">
        <v>33</v>
      </c>
      <c r="E52" s="75" t="s">
        <v>179</v>
      </c>
      <c r="F52" s="75" t="s">
        <v>2</v>
      </c>
      <c r="G52" s="75" t="s">
        <v>7</v>
      </c>
      <c r="H52" s="75" t="s">
        <v>47</v>
      </c>
      <c r="I52" s="75" t="s">
        <v>0</v>
      </c>
      <c r="J52" s="64">
        <v>31642.18</v>
      </c>
    </row>
    <row r="53" spans="1:10" s="8" customFormat="1" x14ac:dyDescent="0.3">
      <c r="A53" s="57" t="s">
        <v>53</v>
      </c>
      <c r="B53" s="54">
        <v>802</v>
      </c>
      <c r="C53" s="59" t="s">
        <v>33</v>
      </c>
      <c r="D53" s="59" t="s">
        <v>7</v>
      </c>
      <c r="E53" s="59" t="s">
        <v>7</v>
      </c>
      <c r="F53" s="59" t="s">
        <v>2</v>
      </c>
      <c r="G53" s="59" t="s">
        <v>7</v>
      </c>
      <c r="H53" s="59" t="s">
        <v>6</v>
      </c>
      <c r="I53" s="59" t="s">
        <v>5</v>
      </c>
      <c r="J53" s="60">
        <f>J54+J60</f>
        <v>882239.21</v>
      </c>
    </row>
    <row r="54" spans="1:10" ht="32.25" customHeight="1" x14ac:dyDescent="0.3">
      <c r="A54" s="61" t="s">
        <v>52</v>
      </c>
      <c r="B54" s="62">
        <v>802</v>
      </c>
      <c r="C54" s="63" t="s">
        <v>33</v>
      </c>
      <c r="D54" s="63" t="s">
        <v>20</v>
      </c>
      <c r="E54" s="63" t="s">
        <v>7</v>
      </c>
      <c r="F54" s="63" t="s">
        <v>2</v>
      </c>
      <c r="G54" s="63" t="s">
        <v>7</v>
      </c>
      <c r="H54" s="63" t="s">
        <v>6</v>
      </c>
      <c r="I54" s="63" t="s">
        <v>5</v>
      </c>
      <c r="J54" s="64">
        <f>+J55</f>
        <v>810239.21</v>
      </c>
    </row>
    <row r="55" spans="1:10" x14ac:dyDescent="0.3">
      <c r="A55" s="61" t="s">
        <v>15</v>
      </c>
      <c r="B55" s="62">
        <v>802</v>
      </c>
      <c r="C55" s="63" t="s">
        <v>33</v>
      </c>
      <c r="D55" s="63" t="s">
        <v>20</v>
      </c>
      <c r="E55" s="63" t="s">
        <v>10</v>
      </c>
      <c r="F55" s="63" t="s">
        <v>2</v>
      </c>
      <c r="G55" s="63" t="s">
        <v>7</v>
      </c>
      <c r="H55" s="63" t="s">
        <v>6</v>
      </c>
      <c r="I55" s="63" t="s">
        <v>5</v>
      </c>
      <c r="J55" s="64">
        <f>J56+J58</f>
        <v>810239.21</v>
      </c>
    </row>
    <row r="56" spans="1:10" ht="31.2" x14ac:dyDescent="0.3">
      <c r="A56" s="72" t="s">
        <v>79</v>
      </c>
      <c r="B56" s="62">
        <v>802</v>
      </c>
      <c r="C56" s="63" t="s">
        <v>33</v>
      </c>
      <c r="D56" s="63" t="s">
        <v>20</v>
      </c>
      <c r="E56" s="63" t="s">
        <v>10</v>
      </c>
      <c r="F56" s="63" t="s">
        <v>2</v>
      </c>
      <c r="G56" s="63" t="s">
        <v>7</v>
      </c>
      <c r="H56" s="63" t="s">
        <v>78</v>
      </c>
      <c r="I56" s="63" t="s">
        <v>5</v>
      </c>
      <c r="J56" s="64">
        <f>J57</f>
        <v>363239.21</v>
      </c>
    </row>
    <row r="57" spans="1:10" ht="24.75" customHeight="1" x14ac:dyDescent="0.3">
      <c r="A57" s="65" t="s">
        <v>145</v>
      </c>
      <c r="B57" s="62">
        <v>802</v>
      </c>
      <c r="C57" s="63" t="s">
        <v>33</v>
      </c>
      <c r="D57" s="63" t="s">
        <v>20</v>
      </c>
      <c r="E57" s="63" t="s">
        <v>10</v>
      </c>
      <c r="F57" s="63" t="s">
        <v>2</v>
      </c>
      <c r="G57" s="63" t="s">
        <v>7</v>
      </c>
      <c r="H57" s="63" t="s">
        <v>78</v>
      </c>
      <c r="I57" s="63" t="s">
        <v>0</v>
      </c>
      <c r="J57" s="64">
        <v>363239.21</v>
      </c>
    </row>
    <row r="58" spans="1:10" ht="67.5" customHeight="1" x14ac:dyDescent="0.3">
      <c r="A58" s="77" t="s">
        <v>116</v>
      </c>
      <c r="B58" s="62">
        <v>802</v>
      </c>
      <c r="C58" s="63" t="s">
        <v>33</v>
      </c>
      <c r="D58" s="63" t="s">
        <v>20</v>
      </c>
      <c r="E58" s="63" t="s">
        <v>10</v>
      </c>
      <c r="F58" s="63" t="s">
        <v>2</v>
      </c>
      <c r="G58" s="63" t="s">
        <v>7</v>
      </c>
      <c r="H58" s="63" t="s">
        <v>115</v>
      </c>
      <c r="I58" s="63" t="s">
        <v>5</v>
      </c>
      <c r="J58" s="64">
        <f>J59</f>
        <v>447000</v>
      </c>
    </row>
    <row r="59" spans="1:10" ht="26.25" customHeight="1" x14ac:dyDescent="0.3">
      <c r="A59" s="65" t="s">
        <v>117</v>
      </c>
      <c r="B59" s="62">
        <v>802</v>
      </c>
      <c r="C59" s="63" t="s">
        <v>33</v>
      </c>
      <c r="D59" s="63" t="s">
        <v>20</v>
      </c>
      <c r="E59" s="63" t="s">
        <v>10</v>
      </c>
      <c r="F59" s="63" t="s">
        <v>2</v>
      </c>
      <c r="G59" s="63" t="s">
        <v>7</v>
      </c>
      <c r="H59" s="63" t="s">
        <v>115</v>
      </c>
      <c r="I59" s="63" t="s">
        <v>44</v>
      </c>
      <c r="J59" s="64">
        <v>447000</v>
      </c>
    </row>
    <row r="60" spans="1:10" ht="38.25" customHeight="1" x14ac:dyDescent="0.3">
      <c r="A60" s="65" t="s">
        <v>217</v>
      </c>
      <c r="B60" s="62">
        <v>802</v>
      </c>
      <c r="C60" s="63" t="s">
        <v>33</v>
      </c>
      <c r="D60" s="63" t="s">
        <v>205</v>
      </c>
      <c r="E60" s="63" t="s">
        <v>7</v>
      </c>
      <c r="F60" s="63" t="s">
        <v>2</v>
      </c>
      <c r="G60" s="63" t="s">
        <v>7</v>
      </c>
      <c r="H60" s="63" t="s">
        <v>6</v>
      </c>
      <c r="I60" s="63" t="s">
        <v>5</v>
      </c>
      <c r="J60" s="64">
        <f>J61</f>
        <v>72000</v>
      </c>
    </row>
    <row r="61" spans="1:10" ht="36" customHeight="1" x14ac:dyDescent="0.3">
      <c r="A61" s="76" t="s">
        <v>164</v>
      </c>
      <c r="B61" s="62">
        <v>802</v>
      </c>
      <c r="C61" s="63" t="s">
        <v>33</v>
      </c>
      <c r="D61" s="63" t="s">
        <v>205</v>
      </c>
      <c r="E61" s="63" t="s">
        <v>179</v>
      </c>
      <c r="F61" s="63" t="s">
        <v>2</v>
      </c>
      <c r="G61" s="63" t="s">
        <v>7</v>
      </c>
      <c r="H61" s="63" t="s">
        <v>6</v>
      </c>
      <c r="I61" s="63" t="s">
        <v>5</v>
      </c>
      <c r="J61" s="64">
        <f>J62</f>
        <v>72000</v>
      </c>
    </row>
    <row r="62" spans="1:10" ht="36" customHeight="1" x14ac:dyDescent="0.3">
      <c r="A62" s="65" t="s">
        <v>218</v>
      </c>
      <c r="B62" s="62">
        <v>802</v>
      </c>
      <c r="C62" s="63" t="s">
        <v>33</v>
      </c>
      <c r="D62" s="63" t="s">
        <v>205</v>
      </c>
      <c r="E62" s="63" t="s">
        <v>179</v>
      </c>
      <c r="F62" s="63" t="s">
        <v>2</v>
      </c>
      <c r="G62" s="63" t="s">
        <v>7</v>
      </c>
      <c r="H62" s="63" t="s">
        <v>215</v>
      </c>
      <c r="I62" s="63" t="s">
        <v>5</v>
      </c>
      <c r="J62" s="64">
        <f>J63</f>
        <v>72000</v>
      </c>
    </row>
    <row r="63" spans="1:10" ht="26.25" customHeight="1" x14ac:dyDescent="0.3">
      <c r="A63" s="65" t="s">
        <v>145</v>
      </c>
      <c r="B63" s="62">
        <v>802</v>
      </c>
      <c r="C63" s="63" t="s">
        <v>33</v>
      </c>
      <c r="D63" s="63" t="s">
        <v>205</v>
      </c>
      <c r="E63" s="63" t="s">
        <v>179</v>
      </c>
      <c r="F63" s="63" t="s">
        <v>2</v>
      </c>
      <c r="G63" s="63" t="s">
        <v>7</v>
      </c>
      <c r="H63" s="63" t="s">
        <v>215</v>
      </c>
      <c r="I63" s="63" t="s">
        <v>0</v>
      </c>
      <c r="J63" s="64">
        <v>72000</v>
      </c>
    </row>
    <row r="64" spans="1:10" s="8" customFormat="1" x14ac:dyDescent="0.3">
      <c r="A64" s="57" t="s">
        <v>26</v>
      </c>
      <c r="B64" s="54">
        <v>802</v>
      </c>
      <c r="C64" s="59" t="s">
        <v>12</v>
      </c>
      <c r="D64" s="59" t="s">
        <v>7</v>
      </c>
      <c r="E64" s="59" t="s">
        <v>7</v>
      </c>
      <c r="F64" s="59" t="s">
        <v>2</v>
      </c>
      <c r="G64" s="59" t="s">
        <v>7</v>
      </c>
      <c r="H64" s="59" t="s">
        <v>6</v>
      </c>
      <c r="I64" s="59" t="s">
        <v>5</v>
      </c>
      <c r="J64" s="60">
        <f>+J69+J96+J65+J78</f>
        <v>32594443.669999998</v>
      </c>
    </row>
    <row r="65" spans="1:10" x14ac:dyDescent="0.3">
      <c r="A65" s="78" t="s">
        <v>80</v>
      </c>
      <c r="B65" s="62">
        <v>802</v>
      </c>
      <c r="C65" s="63" t="s">
        <v>12</v>
      </c>
      <c r="D65" s="63" t="s">
        <v>28</v>
      </c>
      <c r="E65" s="63" t="s">
        <v>7</v>
      </c>
      <c r="F65" s="63" t="s">
        <v>2</v>
      </c>
      <c r="G65" s="63" t="s">
        <v>7</v>
      </c>
      <c r="H65" s="63" t="s">
        <v>6</v>
      </c>
      <c r="I65" s="63" t="s">
        <v>5</v>
      </c>
      <c r="J65" s="64">
        <f>J66</f>
        <v>1833309.25</v>
      </c>
    </row>
    <row r="66" spans="1:10" x14ac:dyDescent="0.3">
      <c r="A66" s="67" t="s">
        <v>15</v>
      </c>
      <c r="B66" s="62">
        <v>802</v>
      </c>
      <c r="C66" s="63" t="s">
        <v>12</v>
      </c>
      <c r="D66" s="63" t="s">
        <v>28</v>
      </c>
      <c r="E66" s="63" t="s">
        <v>10</v>
      </c>
      <c r="F66" s="63" t="s">
        <v>2</v>
      </c>
      <c r="G66" s="63" t="s">
        <v>7</v>
      </c>
      <c r="H66" s="63" t="s">
        <v>6</v>
      </c>
      <c r="I66" s="63" t="s">
        <v>5</v>
      </c>
      <c r="J66" s="64">
        <f>J67</f>
        <v>1833309.25</v>
      </c>
    </row>
    <row r="67" spans="1:10" ht="31.2" x14ac:dyDescent="0.3">
      <c r="A67" s="79" t="s">
        <v>81</v>
      </c>
      <c r="B67" s="62">
        <v>802</v>
      </c>
      <c r="C67" s="63" t="s">
        <v>12</v>
      </c>
      <c r="D67" s="63" t="s">
        <v>28</v>
      </c>
      <c r="E67" s="63" t="s">
        <v>10</v>
      </c>
      <c r="F67" s="63" t="s">
        <v>2</v>
      </c>
      <c r="G67" s="63" t="s">
        <v>7</v>
      </c>
      <c r="H67" s="63" t="s">
        <v>82</v>
      </c>
      <c r="I67" s="63" t="s">
        <v>5</v>
      </c>
      <c r="J67" s="64">
        <f>J68</f>
        <v>1833309.25</v>
      </c>
    </row>
    <row r="68" spans="1:10" x14ac:dyDescent="0.3">
      <c r="A68" s="67" t="s">
        <v>145</v>
      </c>
      <c r="B68" s="62">
        <v>802</v>
      </c>
      <c r="C68" s="63" t="s">
        <v>12</v>
      </c>
      <c r="D68" s="63" t="s">
        <v>28</v>
      </c>
      <c r="E68" s="63" t="s">
        <v>10</v>
      </c>
      <c r="F68" s="63" t="s">
        <v>2</v>
      </c>
      <c r="G68" s="63" t="s">
        <v>7</v>
      </c>
      <c r="H68" s="63" t="s">
        <v>82</v>
      </c>
      <c r="I68" s="63" t="s">
        <v>0</v>
      </c>
      <c r="J68" s="64">
        <v>1833309.25</v>
      </c>
    </row>
    <row r="69" spans="1:10" x14ac:dyDescent="0.3">
      <c r="A69" s="57" t="s">
        <v>25</v>
      </c>
      <c r="B69" s="62">
        <v>802</v>
      </c>
      <c r="C69" s="63" t="s">
        <v>12</v>
      </c>
      <c r="D69" s="63" t="s">
        <v>24</v>
      </c>
      <c r="E69" s="63" t="s">
        <v>7</v>
      </c>
      <c r="F69" s="63" t="s">
        <v>2</v>
      </c>
      <c r="G69" s="63" t="s">
        <v>7</v>
      </c>
      <c r="H69" s="63" t="s">
        <v>6</v>
      </c>
      <c r="I69" s="63" t="s">
        <v>5</v>
      </c>
      <c r="J69" s="64">
        <f>J70+J75</f>
        <v>2115730</v>
      </c>
    </row>
    <row r="70" spans="1:10" ht="31.2" x14ac:dyDescent="0.3">
      <c r="A70" s="61" t="s">
        <v>131</v>
      </c>
      <c r="B70" s="62">
        <v>802</v>
      </c>
      <c r="C70" s="63" t="s">
        <v>12</v>
      </c>
      <c r="D70" s="63" t="s">
        <v>24</v>
      </c>
      <c r="E70" s="63" t="s">
        <v>132</v>
      </c>
      <c r="F70" s="63" t="s">
        <v>2</v>
      </c>
      <c r="G70" s="63" t="s">
        <v>7</v>
      </c>
      <c r="H70" s="63" t="s">
        <v>6</v>
      </c>
      <c r="I70" s="63" t="s">
        <v>5</v>
      </c>
      <c r="J70" s="64">
        <f>J71+J73</f>
        <v>2066260</v>
      </c>
    </row>
    <row r="71" spans="1:10" ht="57.75" customHeight="1" x14ac:dyDescent="0.3">
      <c r="A71" s="65" t="s">
        <v>125</v>
      </c>
      <c r="B71" s="62">
        <v>802</v>
      </c>
      <c r="C71" s="63" t="s">
        <v>12</v>
      </c>
      <c r="D71" s="63" t="s">
        <v>24</v>
      </c>
      <c r="E71" s="63" t="s">
        <v>132</v>
      </c>
      <c r="F71" s="63" t="s">
        <v>2</v>
      </c>
      <c r="G71" s="63" t="s">
        <v>7</v>
      </c>
      <c r="H71" s="63" t="s">
        <v>148</v>
      </c>
      <c r="I71" s="63" t="s">
        <v>5</v>
      </c>
      <c r="J71" s="64">
        <f>J72</f>
        <v>1866260</v>
      </c>
    </row>
    <row r="72" spans="1:10" x14ac:dyDescent="0.3">
      <c r="A72" s="65" t="s">
        <v>11</v>
      </c>
      <c r="B72" s="62">
        <v>802</v>
      </c>
      <c r="C72" s="63" t="s">
        <v>12</v>
      </c>
      <c r="D72" s="63" t="s">
        <v>24</v>
      </c>
      <c r="E72" s="63" t="s">
        <v>132</v>
      </c>
      <c r="F72" s="63" t="s">
        <v>2</v>
      </c>
      <c r="G72" s="63" t="s">
        <v>7</v>
      </c>
      <c r="H72" s="63" t="s">
        <v>148</v>
      </c>
      <c r="I72" s="63" t="s">
        <v>9</v>
      </c>
      <c r="J72" s="64">
        <v>1866260</v>
      </c>
    </row>
    <row r="73" spans="1:10" ht="46.8" x14ac:dyDescent="0.3">
      <c r="A73" s="65" t="s">
        <v>150</v>
      </c>
      <c r="B73" s="62">
        <v>802</v>
      </c>
      <c r="C73" s="63" t="s">
        <v>12</v>
      </c>
      <c r="D73" s="63" t="s">
        <v>24</v>
      </c>
      <c r="E73" s="63" t="s">
        <v>132</v>
      </c>
      <c r="F73" s="63" t="s">
        <v>2</v>
      </c>
      <c r="G73" s="63" t="s">
        <v>7</v>
      </c>
      <c r="H73" s="63" t="s">
        <v>149</v>
      </c>
      <c r="I73" s="63" t="s">
        <v>5</v>
      </c>
      <c r="J73" s="64">
        <f>J74</f>
        <v>200000</v>
      </c>
    </row>
    <row r="74" spans="1:10" x14ac:dyDescent="0.3">
      <c r="A74" s="65" t="s">
        <v>11</v>
      </c>
      <c r="B74" s="62">
        <v>802</v>
      </c>
      <c r="C74" s="63" t="s">
        <v>12</v>
      </c>
      <c r="D74" s="63" t="s">
        <v>24</v>
      </c>
      <c r="E74" s="63" t="s">
        <v>132</v>
      </c>
      <c r="F74" s="63" t="s">
        <v>2</v>
      </c>
      <c r="G74" s="63" t="s">
        <v>7</v>
      </c>
      <c r="H74" s="63" t="s">
        <v>149</v>
      </c>
      <c r="I74" s="63" t="s">
        <v>9</v>
      </c>
      <c r="J74" s="64">
        <v>200000</v>
      </c>
    </row>
    <row r="75" spans="1:10" x14ac:dyDescent="0.3">
      <c r="A75" s="67" t="s">
        <v>15</v>
      </c>
      <c r="B75" s="62">
        <v>802</v>
      </c>
      <c r="C75" s="63" t="s">
        <v>12</v>
      </c>
      <c r="D75" s="63" t="s">
        <v>24</v>
      </c>
      <c r="E75" s="63" t="s">
        <v>10</v>
      </c>
      <c r="F75" s="63" t="s">
        <v>2</v>
      </c>
      <c r="G75" s="63" t="s">
        <v>7</v>
      </c>
      <c r="H75" s="63" t="s">
        <v>6</v>
      </c>
      <c r="I75" s="63" t="s">
        <v>5</v>
      </c>
      <c r="J75" s="64">
        <f>J76</f>
        <v>49470</v>
      </c>
    </row>
    <row r="76" spans="1:10" x14ac:dyDescent="0.3">
      <c r="A76" s="65" t="s">
        <v>244</v>
      </c>
      <c r="B76" s="62">
        <v>802</v>
      </c>
      <c r="C76" s="63" t="s">
        <v>12</v>
      </c>
      <c r="D76" s="63" t="s">
        <v>24</v>
      </c>
      <c r="E76" s="63" t="s">
        <v>10</v>
      </c>
      <c r="F76" s="63" t="s">
        <v>2</v>
      </c>
      <c r="G76" s="63" t="s">
        <v>7</v>
      </c>
      <c r="H76" s="63" t="s">
        <v>243</v>
      </c>
      <c r="I76" s="63" t="s">
        <v>5</v>
      </c>
      <c r="J76" s="64">
        <f>J77</f>
        <v>49470</v>
      </c>
    </row>
    <row r="77" spans="1:10" ht="24" customHeight="1" x14ac:dyDescent="0.3">
      <c r="A77" s="67" t="s">
        <v>145</v>
      </c>
      <c r="B77" s="62">
        <v>802</v>
      </c>
      <c r="C77" s="63" t="s">
        <v>12</v>
      </c>
      <c r="D77" s="63" t="s">
        <v>24</v>
      </c>
      <c r="E77" s="63" t="s">
        <v>10</v>
      </c>
      <c r="F77" s="63" t="s">
        <v>2</v>
      </c>
      <c r="G77" s="63" t="s">
        <v>7</v>
      </c>
      <c r="H77" s="63" t="s">
        <v>243</v>
      </c>
      <c r="I77" s="63" t="s">
        <v>0</v>
      </c>
      <c r="J77" s="64">
        <v>49470</v>
      </c>
    </row>
    <row r="78" spans="1:10" x14ac:dyDescent="0.3">
      <c r="A78" s="74" t="s">
        <v>23</v>
      </c>
      <c r="B78" s="62">
        <v>802</v>
      </c>
      <c r="C78" s="75" t="s">
        <v>12</v>
      </c>
      <c r="D78" s="75" t="s">
        <v>20</v>
      </c>
      <c r="E78" s="75" t="s">
        <v>7</v>
      </c>
      <c r="F78" s="75" t="s">
        <v>2</v>
      </c>
      <c r="G78" s="75" t="s">
        <v>7</v>
      </c>
      <c r="H78" s="75" t="s">
        <v>6</v>
      </c>
      <c r="I78" s="75" t="s">
        <v>5</v>
      </c>
      <c r="J78" s="64">
        <f>J79+J82+J93</f>
        <v>28541404.419999998</v>
      </c>
    </row>
    <row r="79" spans="1:10" ht="31.2" x14ac:dyDescent="0.3">
      <c r="A79" s="68" t="s">
        <v>181</v>
      </c>
      <c r="B79" s="62">
        <v>802</v>
      </c>
      <c r="C79" s="75" t="s">
        <v>12</v>
      </c>
      <c r="D79" s="75" t="s">
        <v>20</v>
      </c>
      <c r="E79" s="75" t="s">
        <v>1</v>
      </c>
      <c r="F79" s="75" t="s">
        <v>2</v>
      </c>
      <c r="G79" s="75" t="s">
        <v>7</v>
      </c>
      <c r="H79" s="75" t="s">
        <v>6</v>
      </c>
      <c r="I79" s="75" t="s">
        <v>5</v>
      </c>
      <c r="J79" s="64">
        <f>J80</f>
        <v>18998784.960000001</v>
      </c>
    </row>
    <row r="80" spans="1:10" ht="31.2" x14ac:dyDescent="0.3">
      <c r="A80" s="68" t="s">
        <v>182</v>
      </c>
      <c r="B80" s="62">
        <v>802</v>
      </c>
      <c r="C80" s="75" t="s">
        <v>12</v>
      </c>
      <c r="D80" s="75" t="s">
        <v>20</v>
      </c>
      <c r="E80" s="75" t="s">
        <v>1</v>
      </c>
      <c r="F80" s="75" t="s">
        <v>2</v>
      </c>
      <c r="G80" s="75" t="s">
        <v>7</v>
      </c>
      <c r="H80" s="75" t="s">
        <v>180</v>
      </c>
      <c r="I80" s="75" t="s">
        <v>5</v>
      </c>
      <c r="J80" s="64">
        <f>J81</f>
        <v>18998784.960000001</v>
      </c>
    </row>
    <row r="81" spans="1:10" ht="29.25" customHeight="1" x14ac:dyDescent="0.3">
      <c r="A81" s="67" t="s">
        <v>145</v>
      </c>
      <c r="B81" s="62">
        <v>802</v>
      </c>
      <c r="C81" s="75" t="s">
        <v>12</v>
      </c>
      <c r="D81" s="75" t="s">
        <v>20</v>
      </c>
      <c r="E81" s="75" t="s">
        <v>1</v>
      </c>
      <c r="F81" s="75" t="s">
        <v>2</v>
      </c>
      <c r="G81" s="75" t="s">
        <v>7</v>
      </c>
      <c r="H81" s="75" t="s">
        <v>180</v>
      </c>
      <c r="I81" s="75" t="s">
        <v>0</v>
      </c>
      <c r="J81" s="64">
        <v>18998784.960000001</v>
      </c>
    </row>
    <row r="82" spans="1:10" ht="23.25" customHeight="1" x14ac:dyDescent="0.3">
      <c r="A82" s="68" t="s">
        <v>128</v>
      </c>
      <c r="B82" s="62">
        <v>802</v>
      </c>
      <c r="C82" s="75" t="s">
        <v>12</v>
      </c>
      <c r="D82" s="75" t="s">
        <v>20</v>
      </c>
      <c r="E82" s="75" t="s">
        <v>83</v>
      </c>
      <c r="F82" s="75" t="s">
        <v>2</v>
      </c>
      <c r="G82" s="75" t="s">
        <v>7</v>
      </c>
      <c r="H82" s="75" t="s">
        <v>6</v>
      </c>
      <c r="I82" s="75" t="s">
        <v>5</v>
      </c>
      <c r="J82" s="64">
        <f>J84+J88+J90+J86+J92</f>
        <v>9425487.6199999992</v>
      </c>
    </row>
    <row r="83" spans="1:10" ht="34.5" customHeight="1" x14ac:dyDescent="0.3">
      <c r="A83" s="79" t="s">
        <v>84</v>
      </c>
      <c r="B83" s="62">
        <v>802</v>
      </c>
      <c r="C83" s="75" t="s">
        <v>12</v>
      </c>
      <c r="D83" s="75" t="s">
        <v>20</v>
      </c>
      <c r="E83" s="75" t="s">
        <v>83</v>
      </c>
      <c r="F83" s="75" t="s">
        <v>2</v>
      </c>
      <c r="G83" s="75" t="s">
        <v>7</v>
      </c>
      <c r="H83" s="75" t="s">
        <v>22</v>
      </c>
      <c r="I83" s="75" t="s">
        <v>5</v>
      </c>
      <c r="J83" s="64">
        <f>J84</f>
        <v>4471300</v>
      </c>
    </row>
    <row r="84" spans="1:10" ht="28.5" customHeight="1" x14ac:dyDescent="0.3">
      <c r="A84" s="68" t="s">
        <v>145</v>
      </c>
      <c r="B84" s="62">
        <v>802</v>
      </c>
      <c r="C84" s="75" t="s">
        <v>12</v>
      </c>
      <c r="D84" s="75" t="s">
        <v>20</v>
      </c>
      <c r="E84" s="75" t="s">
        <v>83</v>
      </c>
      <c r="F84" s="75" t="s">
        <v>2</v>
      </c>
      <c r="G84" s="75" t="s">
        <v>7</v>
      </c>
      <c r="H84" s="75" t="s">
        <v>22</v>
      </c>
      <c r="I84" s="75" t="s">
        <v>0</v>
      </c>
      <c r="J84" s="64">
        <v>4471300</v>
      </c>
    </row>
    <row r="85" spans="1:10" ht="31.5" customHeight="1" x14ac:dyDescent="0.3">
      <c r="A85" s="68" t="s">
        <v>251</v>
      </c>
      <c r="B85" s="62">
        <v>802</v>
      </c>
      <c r="C85" s="75" t="s">
        <v>12</v>
      </c>
      <c r="D85" s="75" t="s">
        <v>20</v>
      </c>
      <c r="E85" s="75" t="s">
        <v>83</v>
      </c>
      <c r="F85" s="75" t="s">
        <v>2</v>
      </c>
      <c r="G85" s="75" t="s">
        <v>7</v>
      </c>
      <c r="H85" s="75" t="s">
        <v>245</v>
      </c>
      <c r="I85" s="75" t="s">
        <v>5</v>
      </c>
      <c r="J85" s="64">
        <f>J86</f>
        <v>50000</v>
      </c>
    </row>
    <row r="86" spans="1:10" ht="28.5" customHeight="1" x14ac:dyDescent="0.3">
      <c r="A86" s="68" t="s">
        <v>145</v>
      </c>
      <c r="B86" s="62">
        <v>802</v>
      </c>
      <c r="C86" s="75" t="s">
        <v>12</v>
      </c>
      <c r="D86" s="75" t="s">
        <v>20</v>
      </c>
      <c r="E86" s="75" t="s">
        <v>83</v>
      </c>
      <c r="F86" s="75" t="s">
        <v>2</v>
      </c>
      <c r="G86" s="75" t="s">
        <v>7</v>
      </c>
      <c r="H86" s="75" t="s">
        <v>245</v>
      </c>
      <c r="I86" s="75" t="s">
        <v>0</v>
      </c>
      <c r="J86" s="64">
        <v>50000</v>
      </c>
    </row>
    <row r="87" spans="1:10" ht="31.2" x14ac:dyDescent="0.3">
      <c r="A87" s="68" t="s">
        <v>85</v>
      </c>
      <c r="B87" s="62">
        <v>802</v>
      </c>
      <c r="C87" s="75" t="s">
        <v>12</v>
      </c>
      <c r="D87" s="75" t="s">
        <v>20</v>
      </c>
      <c r="E87" s="75" t="s">
        <v>83</v>
      </c>
      <c r="F87" s="75" t="s">
        <v>2</v>
      </c>
      <c r="G87" s="75" t="s">
        <v>7</v>
      </c>
      <c r="H87" s="63" t="s">
        <v>151</v>
      </c>
      <c r="I87" s="75" t="s">
        <v>5</v>
      </c>
      <c r="J87" s="64">
        <f>J88</f>
        <v>3885572.24</v>
      </c>
    </row>
    <row r="88" spans="1:10" ht="27" customHeight="1" x14ac:dyDescent="0.3">
      <c r="A88" s="68" t="s">
        <v>21</v>
      </c>
      <c r="B88" s="62">
        <v>802</v>
      </c>
      <c r="C88" s="75" t="s">
        <v>12</v>
      </c>
      <c r="D88" s="75" t="s">
        <v>20</v>
      </c>
      <c r="E88" s="75" t="s">
        <v>83</v>
      </c>
      <c r="F88" s="75" t="s">
        <v>2</v>
      </c>
      <c r="G88" s="75" t="s">
        <v>7</v>
      </c>
      <c r="H88" s="63" t="s">
        <v>151</v>
      </c>
      <c r="I88" s="75" t="s">
        <v>0</v>
      </c>
      <c r="J88" s="64">
        <v>3885572.24</v>
      </c>
    </row>
    <row r="89" spans="1:10" x14ac:dyDescent="0.3">
      <c r="A89" s="68" t="s">
        <v>72</v>
      </c>
      <c r="B89" s="62">
        <v>802</v>
      </c>
      <c r="C89" s="75" t="s">
        <v>12</v>
      </c>
      <c r="D89" s="75" t="s">
        <v>20</v>
      </c>
      <c r="E89" s="75" t="s">
        <v>83</v>
      </c>
      <c r="F89" s="75" t="s">
        <v>2</v>
      </c>
      <c r="G89" s="75" t="s">
        <v>7</v>
      </c>
      <c r="H89" s="63" t="s">
        <v>152</v>
      </c>
      <c r="I89" s="75" t="s">
        <v>5</v>
      </c>
      <c r="J89" s="64">
        <f>J90</f>
        <v>918362.18</v>
      </c>
    </row>
    <row r="90" spans="1:10" ht="25.5" customHeight="1" x14ac:dyDescent="0.3">
      <c r="A90" s="68" t="s">
        <v>21</v>
      </c>
      <c r="B90" s="62">
        <v>802</v>
      </c>
      <c r="C90" s="75" t="s">
        <v>12</v>
      </c>
      <c r="D90" s="75" t="s">
        <v>20</v>
      </c>
      <c r="E90" s="75" t="s">
        <v>83</v>
      </c>
      <c r="F90" s="75" t="s">
        <v>2</v>
      </c>
      <c r="G90" s="75" t="s">
        <v>7</v>
      </c>
      <c r="H90" s="63" t="s">
        <v>152</v>
      </c>
      <c r="I90" s="75" t="s">
        <v>0</v>
      </c>
      <c r="J90" s="64">
        <v>918362.18</v>
      </c>
    </row>
    <row r="91" spans="1:10" ht="26.25" customHeight="1" x14ac:dyDescent="0.3">
      <c r="A91" s="68" t="s">
        <v>250</v>
      </c>
      <c r="B91" s="62">
        <v>802</v>
      </c>
      <c r="C91" s="75" t="s">
        <v>12</v>
      </c>
      <c r="D91" s="75" t="s">
        <v>20</v>
      </c>
      <c r="E91" s="75" t="s">
        <v>83</v>
      </c>
      <c r="F91" s="75" t="s">
        <v>2</v>
      </c>
      <c r="G91" s="75" t="s">
        <v>7</v>
      </c>
      <c r="H91" s="63" t="s">
        <v>246</v>
      </c>
      <c r="I91" s="75" t="s">
        <v>5</v>
      </c>
      <c r="J91" s="64">
        <f>J92</f>
        <v>100253.2</v>
      </c>
    </row>
    <row r="92" spans="1:10" ht="27" customHeight="1" x14ac:dyDescent="0.3">
      <c r="A92" s="68" t="s">
        <v>21</v>
      </c>
      <c r="B92" s="62">
        <v>802</v>
      </c>
      <c r="C92" s="75" t="s">
        <v>12</v>
      </c>
      <c r="D92" s="75" t="s">
        <v>20</v>
      </c>
      <c r="E92" s="75" t="s">
        <v>83</v>
      </c>
      <c r="F92" s="75" t="s">
        <v>2</v>
      </c>
      <c r="G92" s="75" t="s">
        <v>7</v>
      </c>
      <c r="H92" s="63" t="s">
        <v>246</v>
      </c>
      <c r="I92" s="75" t="s">
        <v>0</v>
      </c>
      <c r="J92" s="64">
        <v>100253.2</v>
      </c>
    </row>
    <row r="93" spans="1:10" ht="18" customHeight="1" x14ac:dyDescent="0.3">
      <c r="A93" s="67" t="s">
        <v>15</v>
      </c>
      <c r="B93" s="62">
        <v>802</v>
      </c>
      <c r="C93" s="75" t="s">
        <v>12</v>
      </c>
      <c r="D93" s="75" t="s">
        <v>20</v>
      </c>
      <c r="E93" s="75" t="s">
        <v>10</v>
      </c>
      <c r="F93" s="75" t="s">
        <v>2</v>
      </c>
      <c r="G93" s="75" t="s">
        <v>7</v>
      </c>
      <c r="H93" s="63" t="s">
        <v>6</v>
      </c>
      <c r="I93" s="75" t="s">
        <v>5</v>
      </c>
      <c r="J93" s="64">
        <f>J94</f>
        <v>117131.84</v>
      </c>
    </row>
    <row r="94" spans="1:10" ht="24.75" customHeight="1" x14ac:dyDescent="0.3">
      <c r="A94" s="68" t="s">
        <v>194</v>
      </c>
      <c r="B94" s="62">
        <v>802</v>
      </c>
      <c r="C94" s="75" t="s">
        <v>12</v>
      </c>
      <c r="D94" s="75" t="s">
        <v>20</v>
      </c>
      <c r="E94" s="75" t="s">
        <v>10</v>
      </c>
      <c r="F94" s="75" t="s">
        <v>2</v>
      </c>
      <c r="G94" s="75" t="s">
        <v>7</v>
      </c>
      <c r="H94" s="63" t="s">
        <v>195</v>
      </c>
      <c r="I94" s="75" t="s">
        <v>5</v>
      </c>
      <c r="J94" s="64">
        <f>J95</f>
        <v>117131.84</v>
      </c>
    </row>
    <row r="95" spans="1:10" ht="23.25" customHeight="1" x14ac:dyDescent="0.3">
      <c r="A95" s="65" t="s">
        <v>11</v>
      </c>
      <c r="B95" s="62">
        <v>802</v>
      </c>
      <c r="C95" s="75" t="s">
        <v>12</v>
      </c>
      <c r="D95" s="75" t="s">
        <v>20</v>
      </c>
      <c r="E95" s="75" t="s">
        <v>10</v>
      </c>
      <c r="F95" s="75" t="s">
        <v>2</v>
      </c>
      <c r="G95" s="75" t="s">
        <v>7</v>
      </c>
      <c r="H95" s="63" t="s">
        <v>195</v>
      </c>
      <c r="I95" s="75" t="s">
        <v>9</v>
      </c>
      <c r="J95" s="64">
        <v>117131.84</v>
      </c>
    </row>
    <row r="96" spans="1:10" x14ac:dyDescent="0.3">
      <c r="A96" s="80" t="s">
        <v>51</v>
      </c>
      <c r="B96" s="62">
        <v>802</v>
      </c>
      <c r="C96" s="63" t="s">
        <v>12</v>
      </c>
      <c r="D96" s="63" t="s">
        <v>46</v>
      </c>
      <c r="E96" s="63" t="s">
        <v>7</v>
      </c>
      <c r="F96" s="63" t="s">
        <v>2</v>
      </c>
      <c r="G96" s="63" t="s">
        <v>7</v>
      </c>
      <c r="H96" s="63" t="s">
        <v>6</v>
      </c>
      <c r="I96" s="63" t="s">
        <v>5</v>
      </c>
      <c r="J96" s="64">
        <f>J97</f>
        <v>104000</v>
      </c>
    </row>
    <row r="97" spans="1:10" x14ac:dyDescent="0.3">
      <c r="A97" s="67" t="s">
        <v>15</v>
      </c>
      <c r="B97" s="62">
        <v>802</v>
      </c>
      <c r="C97" s="63" t="s">
        <v>12</v>
      </c>
      <c r="D97" s="63" t="s">
        <v>46</v>
      </c>
      <c r="E97" s="63" t="s">
        <v>10</v>
      </c>
      <c r="F97" s="63" t="s">
        <v>2</v>
      </c>
      <c r="G97" s="63" t="s">
        <v>7</v>
      </c>
      <c r="H97" s="63" t="s">
        <v>6</v>
      </c>
      <c r="I97" s="63" t="s">
        <v>5</v>
      </c>
      <c r="J97" s="64">
        <f>J99+J101</f>
        <v>104000</v>
      </c>
    </row>
    <row r="98" spans="1:10" ht="46.8" x14ac:dyDescent="0.3">
      <c r="A98" s="77" t="s">
        <v>118</v>
      </c>
      <c r="B98" s="62">
        <v>802</v>
      </c>
      <c r="C98" s="63" t="s">
        <v>12</v>
      </c>
      <c r="D98" s="63" t="s">
        <v>46</v>
      </c>
      <c r="E98" s="63" t="s">
        <v>10</v>
      </c>
      <c r="F98" s="63" t="s">
        <v>2</v>
      </c>
      <c r="G98" s="63" t="s">
        <v>7</v>
      </c>
      <c r="H98" s="63" t="s">
        <v>119</v>
      </c>
      <c r="I98" s="63" t="s">
        <v>5</v>
      </c>
      <c r="J98" s="64">
        <f>J99</f>
        <v>44000</v>
      </c>
    </row>
    <row r="99" spans="1:10" x14ac:dyDescent="0.3">
      <c r="A99" s="68" t="s">
        <v>45</v>
      </c>
      <c r="B99" s="62">
        <v>802</v>
      </c>
      <c r="C99" s="63" t="s">
        <v>12</v>
      </c>
      <c r="D99" s="63" t="s">
        <v>46</v>
      </c>
      <c r="E99" s="63" t="s">
        <v>10</v>
      </c>
      <c r="F99" s="63" t="s">
        <v>2</v>
      </c>
      <c r="G99" s="63" t="s">
        <v>7</v>
      </c>
      <c r="H99" s="63" t="s">
        <v>119</v>
      </c>
      <c r="I99" s="63" t="s">
        <v>44</v>
      </c>
      <c r="J99" s="64">
        <v>44000</v>
      </c>
    </row>
    <row r="100" spans="1:10" ht="46.8" x14ac:dyDescent="0.3">
      <c r="A100" s="77" t="s">
        <v>121</v>
      </c>
      <c r="B100" s="62">
        <v>802</v>
      </c>
      <c r="C100" s="63" t="s">
        <v>12</v>
      </c>
      <c r="D100" s="63" t="s">
        <v>46</v>
      </c>
      <c r="E100" s="63" t="s">
        <v>10</v>
      </c>
      <c r="F100" s="63" t="s">
        <v>2</v>
      </c>
      <c r="G100" s="63" t="s">
        <v>7</v>
      </c>
      <c r="H100" s="63" t="s">
        <v>120</v>
      </c>
      <c r="I100" s="63" t="s">
        <v>5</v>
      </c>
      <c r="J100" s="64">
        <f>J101</f>
        <v>60000</v>
      </c>
    </row>
    <row r="101" spans="1:10" x14ac:dyDescent="0.3">
      <c r="A101" s="68" t="s">
        <v>45</v>
      </c>
      <c r="B101" s="62">
        <v>802</v>
      </c>
      <c r="C101" s="63" t="s">
        <v>12</v>
      </c>
      <c r="D101" s="63" t="s">
        <v>46</v>
      </c>
      <c r="E101" s="63" t="s">
        <v>10</v>
      </c>
      <c r="F101" s="63" t="s">
        <v>2</v>
      </c>
      <c r="G101" s="63" t="s">
        <v>7</v>
      </c>
      <c r="H101" s="63" t="s">
        <v>120</v>
      </c>
      <c r="I101" s="63" t="s">
        <v>44</v>
      </c>
      <c r="J101" s="64">
        <v>60000</v>
      </c>
    </row>
    <row r="102" spans="1:10" x14ac:dyDescent="0.3">
      <c r="A102" s="57" t="s">
        <v>19</v>
      </c>
      <c r="B102" s="54">
        <v>802</v>
      </c>
      <c r="C102" s="59" t="s">
        <v>3</v>
      </c>
      <c r="D102" s="59" t="s">
        <v>7</v>
      </c>
      <c r="E102" s="59" t="s">
        <v>7</v>
      </c>
      <c r="F102" s="59" t="s">
        <v>2</v>
      </c>
      <c r="G102" s="59" t="s">
        <v>7</v>
      </c>
      <c r="H102" s="59" t="s">
        <v>6</v>
      </c>
      <c r="I102" s="59" t="s">
        <v>5</v>
      </c>
      <c r="J102" s="60">
        <f>J103+J109+J122+J141</f>
        <v>29156146.039999999</v>
      </c>
    </row>
    <row r="103" spans="1:10" x14ac:dyDescent="0.3">
      <c r="A103" s="80" t="s">
        <v>86</v>
      </c>
      <c r="B103" s="62">
        <v>802</v>
      </c>
      <c r="C103" s="63" t="s">
        <v>3</v>
      </c>
      <c r="D103" s="75" t="s">
        <v>1</v>
      </c>
      <c r="E103" s="75" t="s">
        <v>7</v>
      </c>
      <c r="F103" s="75" t="s">
        <v>2</v>
      </c>
      <c r="G103" s="75" t="s">
        <v>7</v>
      </c>
      <c r="H103" s="75" t="s">
        <v>6</v>
      </c>
      <c r="I103" s="75" t="s">
        <v>5</v>
      </c>
      <c r="J103" s="64">
        <f>J104</f>
        <v>568942.19999999995</v>
      </c>
    </row>
    <row r="104" spans="1:10" ht="31.2" x14ac:dyDescent="0.3">
      <c r="A104" s="68" t="s">
        <v>133</v>
      </c>
      <c r="B104" s="62">
        <v>802</v>
      </c>
      <c r="C104" s="63" t="s">
        <v>3</v>
      </c>
      <c r="D104" s="75" t="s">
        <v>1</v>
      </c>
      <c r="E104" s="75" t="s">
        <v>134</v>
      </c>
      <c r="F104" s="75" t="s">
        <v>2</v>
      </c>
      <c r="G104" s="75" t="s">
        <v>7</v>
      </c>
      <c r="H104" s="75" t="s">
        <v>6</v>
      </c>
      <c r="I104" s="75" t="s">
        <v>5</v>
      </c>
      <c r="J104" s="64">
        <f>J106+J108</f>
        <v>568942.19999999995</v>
      </c>
    </row>
    <row r="105" spans="1:10" x14ac:dyDescent="0.3">
      <c r="A105" s="79" t="s">
        <v>87</v>
      </c>
      <c r="B105" s="62">
        <v>802</v>
      </c>
      <c r="C105" s="63" t="s">
        <v>3</v>
      </c>
      <c r="D105" s="75" t="s">
        <v>1</v>
      </c>
      <c r="E105" s="75" t="s">
        <v>134</v>
      </c>
      <c r="F105" s="75" t="s">
        <v>2</v>
      </c>
      <c r="G105" s="75" t="s">
        <v>7</v>
      </c>
      <c r="H105" s="75" t="s">
        <v>90</v>
      </c>
      <c r="I105" s="75" t="s">
        <v>5</v>
      </c>
      <c r="J105" s="64">
        <f>J106</f>
        <v>330000</v>
      </c>
    </row>
    <row r="106" spans="1:10" ht="23.25" customHeight="1" x14ac:dyDescent="0.3">
      <c r="A106" s="68" t="s">
        <v>145</v>
      </c>
      <c r="B106" s="62">
        <v>802</v>
      </c>
      <c r="C106" s="63" t="s">
        <v>3</v>
      </c>
      <c r="D106" s="75" t="s">
        <v>1</v>
      </c>
      <c r="E106" s="75" t="s">
        <v>134</v>
      </c>
      <c r="F106" s="75" t="s">
        <v>2</v>
      </c>
      <c r="G106" s="75" t="s">
        <v>7</v>
      </c>
      <c r="H106" s="75" t="s">
        <v>90</v>
      </c>
      <c r="I106" s="75" t="s">
        <v>0</v>
      </c>
      <c r="J106" s="64">
        <v>330000</v>
      </c>
    </row>
    <row r="107" spans="1:10" ht="22.5" customHeight="1" x14ac:dyDescent="0.3">
      <c r="A107" s="68" t="s">
        <v>88</v>
      </c>
      <c r="B107" s="62">
        <v>802</v>
      </c>
      <c r="C107" s="63" t="s">
        <v>3</v>
      </c>
      <c r="D107" s="75" t="s">
        <v>1</v>
      </c>
      <c r="E107" s="75" t="s">
        <v>134</v>
      </c>
      <c r="F107" s="75" t="s">
        <v>2</v>
      </c>
      <c r="G107" s="75" t="s">
        <v>7</v>
      </c>
      <c r="H107" s="75" t="s">
        <v>91</v>
      </c>
      <c r="I107" s="75" t="s">
        <v>5</v>
      </c>
      <c r="J107" s="64">
        <f>J108</f>
        <v>238942.2</v>
      </c>
    </row>
    <row r="108" spans="1:10" ht="21" customHeight="1" x14ac:dyDescent="0.3">
      <c r="A108" s="68" t="s">
        <v>145</v>
      </c>
      <c r="B108" s="62">
        <v>802</v>
      </c>
      <c r="C108" s="63" t="s">
        <v>3</v>
      </c>
      <c r="D108" s="75" t="s">
        <v>1</v>
      </c>
      <c r="E108" s="75" t="s">
        <v>134</v>
      </c>
      <c r="F108" s="75" t="s">
        <v>2</v>
      </c>
      <c r="G108" s="75" t="s">
        <v>7</v>
      </c>
      <c r="H108" s="75" t="s">
        <v>91</v>
      </c>
      <c r="I108" s="75" t="s">
        <v>0</v>
      </c>
      <c r="J108" s="64">
        <v>238942.2</v>
      </c>
    </row>
    <row r="109" spans="1:10" x14ac:dyDescent="0.3">
      <c r="A109" s="74" t="s">
        <v>18</v>
      </c>
      <c r="B109" s="62">
        <v>802</v>
      </c>
      <c r="C109" s="63" t="s">
        <v>3</v>
      </c>
      <c r="D109" s="75" t="s">
        <v>17</v>
      </c>
      <c r="E109" s="75" t="s">
        <v>7</v>
      </c>
      <c r="F109" s="75" t="s">
        <v>2</v>
      </c>
      <c r="G109" s="75" t="s">
        <v>7</v>
      </c>
      <c r="H109" s="75" t="s">
        <v>6</v>
      </c>
      <c r="I109" s="75" t="s">
        <v>5</v>
      </c>
      <c r="J109" s="64">
        <f>J110+J115+J119</f>
        <v>13356200.209999999</v>
      </c>
    </row>
    <row r="110" spans="1:10" ht="42.75" customHeight="1" x14ac:dyDescent="0.3">
      <c r="A110" s="81" t="s">
        <v>237</v>
      </c>
      <c r="B110" s="62">
        <v>802</v>
      </c>
      <c r="C110" s="63" t="s">
        <v>3</v>
      </c>
      <c r="D110" s="75" t="s">
        <v>17</v>
      </c>
      <c r="E110" s="75" t="s">
        <v>33</v>
      </c>
      <c r="F110" s="75" t="s">
        <v>2</v>
      </c>
      <c r="G110" s="75" t="s">
        <v>7</v>
      </c>
      <c r="H110" s="75" t="s">
        <v>6</v>
      </c>
      <c r="I110" s="75" t="s">
        <v>5</v>
      </c>
      <c r="J110" s="64">
        <f>J111</f>
        <v>8106379.3599999994</v>
      </c>
    </row>
    <row r="111" spans="1:10" x14ac:dyDescent="0.3">
      <c r="A111" s="82" t="s">
        <v>238</v>
      </c>
      <c r="B111" s="62">
        <v>802</v>
      </c>
      <c r="C111" s="63" t="s">
        <v>3</v>
      </c>
      <c r="D111" s="75" t="s">
        <v>17</v>
      </c>
      <c r="E111" s="75" t="s">
        <v>33</v>
      </c>
      <c r="F111" s="75" t="s">
        <v>239</v>
      </c>
      <c r="G111" s="75" t="s">
        <v>7</v>
      </c>
      <c r="H111" s="75" t="s">
        <v>6</v>
      </c>
      <c r="I111" s="75" t="s">
        <v>5</v>
      </c>
      <c r="J111" s="64">
        <f>J112</f>
        <v>8106379.3599999994</v>
      </c>
    </row>
    <row r="112" spans="1:10" ht="46.8" x14ac:dyDescent="0.3">
      <c r="A112" s="83" t="s">
        <v>240</v>
      </c>
      <c r="B112" s="62">
        <v>802</v>
      </c>
      <c r="C112" s="63" t="s">
        <v>3</v>
      </c>
      <c r="D112" s="75" t="s">
        <v>17</v>
      </c>
      <c r="E112" s="75" t="s">
        <v>33</v>
      </c>
      <c r="F112" s="75" t="s">
        <v>239</v>
      </c>
      <c r="G112" s="75" t="s">
        <v>7</v>
      </c>
      <c r="H112" s="75" t="s">
        <v>241</v>
      </c>
      <c r="I112" s="75" t="s">
        <v>5</v>
      </c>
      <c r="J112" s="64">
        <f>J113+J114</f>
        <v>8106379.3599999994</v>
      </c>
    </row>
    <row r="113" spans="1:10" ht="25.5" customHeight="1" x14ac:dyDescent="0.3">
      <c r="A113" s="68" t="s">
        <v>145</v>
      </c>
      <c r="B113" s="62">
        <v>802</v>
      </c>
      <c r="C113" s="63" t="s">
        <v>3</v>
      </c>
      <c r="D113" s="75" t="s">
        <v>17</v>
      </c>
      <c r="E113" s="75" t="s">
        <v>33</v>
      </c>
      <c r="F113" s="75" t="s">
        <v>239</v>
      </c>
      <c r="G113" s="75" t="s">
        <v>7</v>
      </c>
      <c r="H113" s="75" t="s">
        <v>241</v>
      </c>
      <c r="I113" s="75" t="s">
        <v>0</v>
      </c>
      <c r="J113" s="64">
        <v>129980.8</v>
      </c>
    </row>
    <row r="114" spans="1:10" x14ac:dyDescent="0.3">
      <c r="A114" s="65" t="s">
        <v>11</v>
      </c>
      <c r="B114" s="62">
        <v>802</v>
      </c>
      <c r="C114" s="63" t="s">
        <v>3</v>
      </c>
      <c r="D114" s="75" t="s">
        <v>17</v>
      </c>
      <c r="E114" s="75" t="s">
        <v>33</v>
      </c>
      <c r="F114" s="75" t="s">
        <v>239</v>
      </c>
      <c r="G114" s="75" t="s">
        <v>7</v>
      </c>
      <c r="H114" s="75" t="s">
        <v>241</v>
      </c>
      <c r="I114" s="75" t="s">
        <v>9</v>
      </c>
      <c r="J114" s="64">
        <v>7976398.5599999996</v>
      </c>
    </row>
    <row r="115" spans="1:10" ht="31.2" x14ac:dyDescent="0.3">
      <c r="A115" s="68" t="s">
        <v>133</v>
      </c>
      <c r="B115" s="62">
        <v>802</v>
      </c>
      <c r="C115" s="63" t="s">
        <v>3</v>
      </c>
      <c r="D115" s="75" t="s">
        <v>17</v>
      </c>
      <c r="E115" s="75" t="s">
        <v>134</v>
      </c>
      <c r="F115" s="75" t="s">
        <v>2</v>
      </c>
      <c r="G115" s="75" t="s">
        <v>7</v>
      </c>
      <c r="H115" s="75" t="s">
        <v>6</v>
      </c>
      <c r="I115" s="75" t="s">
        <v>5</v>
      </c>
      <c r="J115" s="64">
        <f>J116</f>
        <v>5241623.8499999996</v>
      </c>
    </row>
    <row r="116" spans="1:10" x14ac:dyDescent="0.3">
      <c r="A116" s="68" t="s">
        <v>89</v>
      </c>
      <c r="B116" s="62">
        <v>802</v>
      </c>
      <c r="C116" s="63" t="s">
        <v>3</v>
      </c>
      <c r="D116" s="75" t="s">
        <v>17</v>
      </c>
      <c r="E116" s="75" t="s">
        <v>134</v>
      </c>
      <c r="F116" s="75" t="s">
        <v>2</v>
      </c>
      <c r="G116" s="75" t="s">
        <v>7</v>
      </c>
      <c r="H116" s="75" t="s">
        <v>92</v>
      </c>
      <c r="I116" s="75" t="s">
        <v>5</v>
      </c>
      <c r="J116" s="64">
        <f>J117+J118</f>
        <v>5241623.8499999996</v>
      </c>
    </row>
    <row r="117" spans="1:10" ht="25.5" customHeight="1" x14ac:dyDescent="0.3">
      <c r="A117" s="68" t="s">
        <v>145</v>
      </c>
      <c r="B117" s="62">
        <v>802</v>
      </c>
      <c r="C117" s="63" t="s">
        <v>3</v>
      </c>
      <c r="D117" s="75" t="s">
        <v>17</v>
      </c>
      <c r="E117" s="75" t="s">
        <v>134</v>
      </c>
      <c r="F117" s="75" t="s">
        <v>2</v>
      </c>
      <c r="G117" s="75" t="s">
        <v>7</v>
      </c>
      <c r="H117" s="75" t="s">
        <v>92</v>
      </c>
      <c r="I117" s="75" t="s">
        <v>0</v>
      </c>
      <c r="J117" s="64">
        <v>1211066.22</v>
      </c>
    </row>
    <row r="118" spans="1:10" ht="25.5" customHeight="1" x14ac:dyDescent="0.3">
      <c r="A118" s="65" t="s">
        <v>11</v>
      </c>
      <c r="B118" s="62">
        <v>802</v>
      </c>
      <c r="C118" s="63" t="s">
        <v>3</v>
      </c>
      <c r="D118" s="75" t="s">
        <v>17</v>
      </c>
      <c r="E118" s="75" t="s">
        <v>134</v>
      </c>
      <c r="F118" s="75" t="s">
        <v>2</v>
      </c>
      <c r="G118" s="75" t="s">
        <v>7</v>
      </c>
      <c r="H118" s="75" t="s">
        <v>92</v>
      </c>
      <c r="I118" s="75" t="s">
        <v>9</v>
      </c>
      <c r="J118" s="64">
        <v>4030557.63</v>
      </c>
    </row>
    <row r="119" spans="1:10" ht="25.5" customHeight="1" x14ac:dyDescent="0.3">
      <c r="A119" s="67" t="s">
        <v>15</v>
      </c>
      <c r="B119" s="62">
        <v>802</v>
      </c>
      <c r="C119" s="63" t="s">
        <v>3</v>
      </c>
      <c r="D119" s="75" t="s">
        <v>17</v>
      </c>
      <c r="E119" s="75" t="s">
        <v>10</v>
      </c>
      <c r="F119" s="75" t="s">
        <v>2</v>
      </c>
      <c r="G119" s="75" t="s">
        <v>7</v>
      </c>
      <c r="H119" s="75" t="s">
        <v>6</v>
      </c>
      <c r="I119" s="75" t="s">
        <v>5</v>
      </c>
      <c r="J119" s="64">
        <f>J120</f>
        <v>8197</v>
      </c>
    </row>
    <row r="120" spans="1:10" ht="25.5" customHeight="1" x14ac:dyDescent="0.3">
      <c r="A120" s="68" t="s">
        <v>89</v>
      </c>
      <c r="B120" s="62">
        <v>802</v>
      </c>
      <c r="C120" s="63" t="s">
        <v>3</v>
      </c>
      <c r="D120" s="75" t="s">
        <v>17</v>
      </c>
      <c r="E120" s="75" t="s">
        <v>10</v>
      </c>
      <c r="F120" s="75" t="s">
        <v>2</v>
      </c>
      <c r="G120" s="75" t="s">
        <v>7</v>
      </c>
      <c r="H120" s="75" t="s">
        <v>92</v>
      </c>
      <c r="I120" s="75" t="s">
        <v>5</v>
      </c>
      <c r="J120" s="64">
        <f>J121</f>
        <v>8197</v>
      </c>
    </row>
    <row r="121" spans="1:10" ht="25.5" customHeight="1" x14ac:dyDescent="0.3">
      <c r="A121" s="65" t="s">
        <v>11</v>
      </c>
      <c r="B121" s="62">
        <v>802</v>
      </c>
      <c r="C121" s="63" t="s">
        <v>3</v>
      </c>
      <c r="D121" s="75" t="s">
        <v>17</v>
      </c>
      <c r="E121" s="75" t="s">
        <v>10</v>
      </c>
      <c r="F121" s="75" t="s">
        <v>2</v>
      </c>
      <c r="G121" s="75" t="s">
        <v>7</v>
      </c>
      <c r="H121" s="75" t="s">
        <v>92</v>
      </c>
      <c r="I121" s="75" t="s">
        <v>9</v>
      </c>
      <c r="J121" s="64">
        <v>8197</v>
      </c>
    </row>
    <row r="122" spans="1:10" x14ac:dyDescent="0.3">
      <c r="A122" s="84" t="s">
        <v>93</v>
      </c>
      <c r="B122" s="85" t="s">
        <v>100</v>
      </c>
      <c r="C122" s="85" t="s">
        <v>3</v>
      </c>
      <c r="D122" s="85" t="s">
        <v>33</v>
      </c>
      <c r="E122" s="85" t="s">
        <v>7</v>
      </c>
      <c r="F122" s="85" t="s">
        <v>2</v>
      </c>
      <c r="G122" s="85" t="s">
        <v>7</v>
      </c>
      <c r="H122" s="85" t="s">
        <v>6</v>
      </c>
      <c r="I122" s="85" t="s">
        <v>5</v>
      </c>
      <c r="J122" s="86">
        <f>J123+J127+J130+J133+J136</f>
        <v>11130568.41</v>
      </c>
    </row>
    <row r="123" spans="1:10" ht="31.2" x14ac:dyDescent="0.3">
      <c r="A123" s="81" t="s">
        <v>183</v>
      </c>
      <c r="B123" s="85" t="s">
        <v>100</v>
      </c>
      <c r="C123" s="85" t="s">
        <v>3</v>
      </c>
      <c r="D123" s="85" t="s">
        <v>33</v>
      </c>
      <c r="E123" s="85" t="s">
        <v>184</v>
      </c>
      <c r="F123" s="85" t="s">
        <v>2</v>
      </c>
      <c r="G123" s="85" t="s">
        <v>7</v>
      </c>
      <c r="H123" s="85" t="s">
        <v>6</v>
      </c>
      <c r="I123" s="85" t="s">
        <v>5</v>
      </c>
      <c r="J123" s="86">
        <f>J126</f>
        <v>1000</v>
      </c>
    </row>
    <row r="124" spans="1:10" x14ac:dyDescent="0.3">
      <c r="A124" s="87" t="s">
        <v>185</v>
      </c>
      <c r="B124" s="75" t="s">
        <v>100</v>
      </c>
      <c r="C124" s="75" t="s">
        <v>3</v>
      </c>
      <c r="D124" s="75" t="s">
        <v>33</v>
      </c>
      <c r="E124" s="75" t="s">
        <v>184</v>
      </c>
      <c r="F124" s="75" t="s">
        <v>2</v>
      </c>
      <c r="G124" s="75" t="s">
        <v>186</v>
      </c>
      <c r="H124" s="75" t="s">
        <v>6</v>
      </c>
      <c r="I124" s="75" t="s">
        <v>5</v>
      </c>
      <c r="J124" s="14">
        <f>J126</f>
        <v>1000</v>
      </c>
    </row>
    <row r="125" spans="1:10" x14ac:dyDescent="0.3">
      <c r="A125" s="79" t="s">
        <v>187</v>
      </c>
      <c r="B125" s="75" t="s">
        <v>100</v>
      </c>
      <c r="C125" s="75" t="s">
        <v>3</v>
      </c>
      <c r="D125" s="75" t="s">
        <v>33</v>
      </c>
      <c r="E125" s="75" t="s">
        <v>184</v>
      </c>
      <c r="F125" s="75" t="s">
        <v>2</v>
      </c>
      <c r="G125" s="75" t="s">
        <v>186</v>
      </c>
      <c r="H125" s="75" t="s">
        <v>188</v>
      </c>
      <c r="I125" s="75" t="s">
        <v>5</v>
      </c>
      <c r="J125" s="14">
        <f>J126</f>
        <v>1000</v>
      </c>
    </row>
    <row r="126" spans="1:10" x14ac:dyDescent="0.3">
      <c r="A126" s="68" t="s">
        <v>45</v>
      </c>
      <c r="B126" s="75" t="s">
        <v>100</v>
      </c>
      <c r="C126" s="75" t="s">
        <v>3</v>
      </c>
      <c r="D126" s="75" t="s">
        <v>33</v>
      </c>
      <c r="E126" s="75" t="s">
        <v>184</v>
      </c>
      <c r="F126" s="75" t="s">
        <v>2</v>
      </c>
      <c r="G126" s="75" t="s">
        <v>186</v>
      </c>
      <c r="H126" s="75" t="s">
        <v>188</v>
      </c>
      <c r="I126" s="75" t="s">
        <v>44</v>
      </c>
      <c r="J126" s="14">
        <v>1000</v>
      </c>
    </row>
    <row r="127" spans="1:10" ht="36.75" customHeight="1" x14ac:dyDescent="0.3">
      <c r="A127" s="79" t="s">
        <v>129</v>
      </c>
      <c r="B127" s="75" t="s">
        <v>100</v>
      </c>
      <c r="C127" s="75" t="s">
        <v>3</v>
      </c>
      <c r="D127" s="75" t="s">
        <v>33</v>
      </c>
      <c r="E127" s="75" t="s">
        <v>94</v>
      </c>
      <c r="F127" s="75" t="s">
        <v>2</v>
      </c>
      <c r="G127" s="75" t="s">
        <v>7</v>
      </c>
      <c r="H127" s="75" t="s">
        <v>6</v>
      </c>
      <c r="I127" s="75" t="s">
        <v>5</v>
      </c>
      <c r="J127" s="14">
        <f>J128</f>
        <v>5706200</v>
      </c>
    </row>
    <row r="128" spans="1:10" x14ac:dyDescent="0.3">
      <c r="A128" s="79" t="s">
        <v>95</v>
      </c>
      <c r="B128" s="75" t="s">
        <v>100</v>
      </c>
      <c r="C128" s="75" t="s">
        <v>3</v>
      </c>
      <c r="D128" s="75" t="s">
        <v>33</v>
      </c>
      <c r="E128" s="75" t="s">
        <v>94</v>
      </c>
      <c r="F128" s="75" t="s">
        <v>2</v>
      </c>
      <c r="G128" s="75" t="s">
        <v>7</v>
      </c>
      <c r="H128" s="75" t="s">
        <v>96</v>
      </c>
      <c r="I128" s="75" t="s">
        <v>5</v>
      </c>
      <c r="J128" s="14">
        <f>J129</f>
        <v>5706200</v>
      </c>
    </row>
    <row r="129" spans="1:10" ht="24" customHeight="1" x14ac:dyDescent="0.3">
      <c r="A129" s="68" t="s">
        <v>145</v>
      </c>
      <c r="B129" s="75" t="s">
        <v>100</v>
      </c>
      <c r="C129" s="75" t="s">
        <v>3</v>
      </c>
      <c r="D129" s="75" t="s">
        <v>33</v>
      </c>
      <c r="E129" s="75" t="s">
        <v>94</v>
      </c>
      <c r="F129" s="75" t="s">
        <v>2</v>
      </c>
      <c r="G129" s="75" t="s">
        <v>7</v>
      </c>
      <c r="H129" s="75" t="s">
        <v>96</v>
      </c>
      <c r="I129" s="75" t="s">
        <v>0</v>
      </c>
      <c r="J129" s="14">
        <v>5706200</v>
      </c>
    </row>
    <row r="130" spans="1:10" ht="31.2" x14ac:dyDescent="0.3">
      <c r="A130" s="68" t="s">
        <v>130</v>
      </c>
      <c r="B130" s="75" t="s">
        <v>100</v>
      </c>
      <c r="C130" s="75" t="s">
        <v>3</v>
      </c>
      <c r="D130" s="75" t="s">
        <v>33</v>
      </c>
      <c r="E130" s="75" t="s">
        <v>97</v>
      </c>
      <c r="F130" s="75" t="s">
        <v>2</v>
      </c>
      <c r="G130" s="75" t="s">
        <v>7</v>
      </c>
      <c r="H130" s="75" t="s">
        <v>6</v>
      </c>
      <c r="I130" s="75" t="s">
        <v>5</v>
      </c>
      <c r="J130" s="14">
        <f>J131</f>
        <v>2588868.41</v>
      </c>
    </row>
    <row r="131" spans="1:10" x14ac:dyDescent="0.3">
      <c r="A131" s="68" t="s">
        <v>98</v>
      </c>
      <c r="B131" s="75" t="s">
        <v>100</v>
      </c>
      <c r="C131" s="75" t="s">
        <v>3</v>
      </c>
      <c r="D131" s="75" t="s">
        <v>33</v>
      </c>
      <c r="E131" s="75" t="s">
        <v>97</v>
      </c>
      <c r="F131" s="75" t="s">
        <v>2</v>
      </c>
      <c r="G131" s="75" t="s">
        <v>7</v>
      </c>
      <c r="H131" s="75" t="s">
        <v>99</v>
      </c>
      <c r="I131" s="75" t="s">
        <v>5</v>
      </c>
      <c r="J131" s="14">
        <f>J132</f>
        <v>2588868.41</v>
      </c>
    </row>
    <row r="132" spans="1:10" ht="21.75" customHeight="1" x14ac:dyDescent="0.3">
      <c r="A132" s="68" t="s">
        <v>145</v>
      </c>
      <c r="B132" s="75" t="s">
        <v>100</v>
      </c>
      <c r="C132" s="75" t="s">
        <v>3</v>
      </c>
      <c r="D132" s="75" t="s">
        <v>33</v>
      </c>
      <c r="E132" s="75" t="s">
        <v>97</v>
      </c>
      <c r="F132" s="75" t="s">
        <v>2</v>
      </c>
      <c r="G132" s="75" t="s">
        <v>7</v>
      </c>
      <c r="H132" s="75" t="s">
        <v>99</v>
      </c>
      <c r="I132" s="75" t="s">
        <v>0</v>
      </c>
      <c r="J132" s="14">
        <v>2588868.41</v>
      </c>
    </row>
    <row r="133" spans="1:10" ht="31.2" x14ac:dyDescent="0.3">
      <c r="A133" s="68" t="s">
        <v>135</v>
      </c>
      <c r="B133" s="75" t="s">
        <v>100</v>
      </c>
      <c r="C133" s="75" t="s">
        <v>3</v>
      </c>
      <c r="D133" s="75" t="s">
        <v>33</v>
      </c>
      <c r="E133" s="75" t="s">
        <v>136</v>
      </c>
      <c r="F133" s="75" t="s">
        <v>2</v>
      </c>
      <c r="G133" s="75" t="s">
        <v>7</v>
      </c>
      <c r="H133" s="75" t="s">
        <v>6</v>
      </c>
      <c r="I133" s="75" t="s">
        <v>5</v>
      </c>
      <c r="J133" s="14">
        <f>J134</f>
        <v>533000</v>
      </c>
    </row>
    <row r="134" spans="1:10" x14ac:dyDescent="0.3">
      <c r="A134" s="79" t="s">
        <v>75</v>
      </c>
      <c r="B134" s="75" t="s">
        <v>100</v>
      </c>
      <c r="C134" s="75" t="s">
        <v>3</v>
      </c>
      <c r="D134" s="75" t="s">
        <v>33</v>
      </c>
      <c r="E134" s="75" t="s">
        <v>136</v>
      </c>
      <c r="F134" s="75" t="s">
        <v>2</v>
      </c>
      <c r="G134" s="75" t="s">
        <v>7</v>
      </c>
      <c r="H134" s="75" t="s">
        <v>74</v>
      </c>
      <c r="I134" s="75" t="s">
        <v>5</v>
      </c>
      <c r="J134" s="14">
        <f>J135</f>
        <v>533000</v>
      </c>
    </row>
    <row r="135" spans="1:10" ht="22.5" customHeight="1" x14ac:dyDescent="0.3">
      <c r="A135" s="68" t="s">
        <v>145</v>
      </c>
      <c r="B135" s="75" t="s">
        <v>100</v>
      </c>
      <c r="C135" s="75" t="s">
        <v>3</v>
      </c>
      <c r="D135" s="75" t="s">
        <v>33</v>
      </c>
      <c r="E135" s="75" t="s">
        <v>136</v>
      </c>
      <c r="F135" s="75" t="s">
        <v>2</v>
      </c>
      <c r="G135" s="75" t="s">
        <v>7</v>
      </c>
      <c r="H135" s="75" t="s">
        <v>74</v>
      </c>
      <c r="I135" s="75" t="s">
        <v>0</v>
      </c>
      <c r="J135" s="14">
        <v>533000</v>
      </c>
    </row>
    <row r="136" spans="1:10" ht="22.5" customHeight="1" x14ac:dyDescent="0.3">
      <c r="A136" s="68" t="s">
        <v>15</v>
      </c>
      <c r="B136" s="75" t="s">
        <v>100</v>
      </c>
      <c r="C136" s="75" t="s">
        <v>3</v>
      </c>
      <c r="D136" s="75" t="s">
        <v>33</v>
      </c>
      <c r="E136" s="75" t="s">
        <v>10</v>
      </c>
      <c r="F136" s="75" t="s">
        <v>2</v>
      </c>
      <c r="G136" s="75" t="s">
        <v>7</v>
      </c>
      <c r="H136" s="75" t="s">
        <v>6</v>
      </c>
      <c r="I136" s="75" t="s">
        <v>5</v>
      </c>
      <c r="J136" s="14">
        <f>J137+J139</f>
        <v>2301500</v>
      </c>
    </row>
    <row r="137" spans="1:10" ht="38.25" customHeight="1" x14ac:dyDescent="0.3">
      <c r="A137" s="68" t="s">
        <v>219</v>
      </c>
      <c r="B137" s="75" t="s">
        <v>100</v>
      </c>
      <c r="C137" s="75" t="s">
        <v>3</v>
      </c>
      <c r="D137" s="75" t="s">
        <v>33</v>
      </c>
      <c r="E137" s="75" t="s">
        <v>10</v>
      </c>
      <c r="F137" s="75" t="s">
        <v>2</v>
      </c>
      <c r="G137" s="75" t="s">
        <v>7</v>
      </c>
      <c r="H137" s="75" t="s">
        <v>216</v>
      </c>
      <c r="I137" s="75" t="s">
        <v>5</v>
      </c>
      <c r="J137" s="14">
        <f>J138</f>
        <v>2301000</v>
      </c>
    </row>
    <row r="138" spans="1:10" ht="22.5" customHeight="1" x14ac:dyDescent="0.3">
      <c r="A138" s="68" t="s">
        <v>145</v>
      </c>
      <c r="B138" s="75" t="s">
        <v>100</v>
      </c>
      <c r="C138" s="75" t="s">
        <v>3</v>
      </c>
      <c r="D138" s="75" t="s">
        <v>33</v>
      </c>
      <c r="E138" s="75" t="s">
        <v>10</v>
      </c>
      <c r="F138" s="75" t="s">
        <v>2</v>
      </c>
      <c r="G138" s="75" t="s">
        <v>7</v>
      </c>
      <c r="H138" s="75" t="s">
        <v>216</v>
      </c>
      <c r="I138" s="75" t="s">
        <v>0</v>
      </c>
      <c r="J138" s="14">
        <v>2301000</v>
      </c>
    </row>
    <row r="139" spans="1:10" ht="37.5" customHeight="1" x14ac:dyDescent="0.3">
      <c r="A139" s="68" t="s">
        <v>249</v>
      </c>
      <c r="B139" s="75" t="s">
        <v>100</v>
      </c>
      <c r="C139" s="75" t="s">
        <v>3</v>
      </c>
      <c r="D139" s="75" t="s">
        <v>33</v>
      </c>
      <c r="E139" s="75" t="s">
        <v>10</v>
      </c>
      <c r="F139" s="75" t="s">
        <v>2</v>
      </c>
      <c r="G139" s="75" t="s">
        <v>7</v>
      </c>
      <c r="H139" s="75" t="s">
        <v>247</v>
      </c>
      <c r="I139" s="75" t="s">
        <v>5</v>
      </c>
      <c r="J139" s="14">
        <f>J140</f>
        <v>500</v>
      </c>
    </row>
    <row r="140" spans="1:10" ht="22.5" customHeight="1" x14ac:dyDescent="0.3">
      <c r="A140" s="68" t="s">
        <v>45</v>
      </c>
      <c r="B140" s="75" t="s">
        <v>100</v>
      </c>
      <c r="C140" s="75" t="s">
        <v>3</v>
      </c>
      <c r="D140" s="75" t="s">
        <v>33</v>
      </c>
      <c r="E140" s="75" t="s">
        <v>10</v>
      </c>
      <c r="F140" s="75" t="s">
        <v>2</v>
      </c>
      <c r="G140" s="75" t="s">
        <v>7</v>
      </c>
      <c r="H140" s="75" t="s">
        <v>247</v>
      </c>
      <c r="I140" s="75" t="s">
        <v>44</v>
      </c>
      <c r="J140" s="14">
        <v>500</v>
      </c>
    </row>
    <row r="141" spans="1:10" x14ac:dyDescent="0.3">
      <c r="A141" s="74" t="s">
        <v>16</v>
      </c>
      <c r="B141" s="85" t="s">
        <v>100</v>
      </c>
      <c r="C141" s="85" t="s">
        <v>3</v>
      </c>
      <c r="D141" s="85" t="s">
        <v>3</v>
      </c>
      <c r="E141" s="85" t="s">
        <v>7</v>
      </c>
      <c r="F141" s="85" t="s">
        <v>2</v>
      </c>
      <c r="G141" s="85" t="s">
        <v>7</v>
      </c>
      <c r="H141" s="85" t="s">
        <v>6</v>
      </c>
      <c r="I141" s="85" t="s">
        <v>5</v>
      </c>
      <c r="J141" s="86">
        <f>J142</f>
        <v>4100435.22</v>
      </c>
    </row>
    <row r="142" spans="1:10" ht="31.2" x14ac:dyDescent="0.3">
      <c r="A142" s="68" t="s">
        <v>133</v>
      </c>
      <c r="B142" s="75" t="s">
        <v>100</v>
      </c>
      <c r="C142" s="75" t="s">
        <v>3</v>
      </c>
      <c r="D142" s="75" t="s">
        <v>3</v>
      </c>
      <c r="E142" s="75" t="s">
        <v>134</v>
      </c>
      <c r="F142" s="75" t="s">
        <v>2</v>
      </c>
      <c r="G142" s="75" t="s">
        <v>7</v>
      </c>
      <c r="H142" s="75" t="s">
        <v>6</v>
      </c>
      <c r="I142" s="75" t="s">
        <v>5</v>
      </c>
      <c r="J142" s="14">
        <f>J144</f>
        <v>4100435.22</v>
      </c>
    </row>
    <row r="143" spans="1:10" ht="31.2" x14ac:dyDescent="0.3">
      <c r="A143" s="79" t="s">
        <v>137</v>
      </c>
      <c r="B143" s="62">
        <v>802</v>
      </c>
      <c r="C143" s="63" t="s">
        <v>3</v>
      </c>
      <c r="D143" s="75" t="s">
        <v>3</v>
      </c>
      <c r="E143" s="75" t="s">
        <v>134</v>
      </c>
      <c r="F143" s="75" t="s">
        <v>2</v>
      </c>
      <c r="G143" s="75" t="s">
        <v>7</v>
      </c>
      <c r="H143" s="75" t="s">
        <v>153</v>
      </c>
      <c r="I143" s="75" t="s">
        <v>5</v>
      </c>
      <c r="J143" s="64">
        <f>J144</f>
        <v>4100435.22</v>
      </c>
    </row>
    <row r="144" spans="1:10" x14ac:dyDescent="0.3">
      <c r="A144" s="79" t="s">
        <v>11</v>
      </c>
      <c r="B144" s="62">
        <v>802</v>
      </c>
      <c r="C144" s="63" t="s">
        <v>3</v>
      </c>
      <c r="D144" s="75" t="s">
        <v>3</v>
      </c>
      <c r="E144" s="75" t="s">
        <v>134</v>
      </c>
      <c r="F144" s="75" t="s">
        <v>2</v>
      </c>
      <c r="G144" s="75" t="s">
        <v>7</v>
      </c>
      <c r="H144" s="75" t="s">
        <v>153</v>
      </c>
      <c r="I144" s="75" t="s">
        <v>9</v>
      </c>
      <c r="J144" s="64">
        <v>4100435.22</v>
      </c>
    </row>
    <row r="145" spans="1:10" x14ac:dyDescent="0.3">
      <c r="A145" s="84" t="s">
        <v>202</v>
      </c>
      <c r="B145" s="54">
        <v>802</v>
      </c>
      <c r="C145" s="59" t="s">
        <v>28</v>
      </c>
      <c r="D145" s="85" t="s">
        <v>7</v>
      </c>
      <c r="E145" s="85" t="s">
        <v>7</v>
      </c>
      <c r="F145" s="85" t="s">
        <v>2</v>
      </c>
      <c r="G145" s="85" t="s">
        <v>7</v>
      </c>
      <c r="H145" s="85" t="s">
        <v>6</v>
      </c>
      <c r="I145" s="85" t="s">
        <v>5</v>
      </c>
      <c r="J145" s="60">
        <f>J146+J150</f>
        <v>1180564</v>
      </c>
    </row>
    <row r="146" spans="1:10" x14ac:dyDescent="0.3">
      <c r="A146" s="79" t="s">
        <v>203</v>
      </c>
      <c r="B146" s="62">
        <v>802</v>
      </c>
      <c r="C146" s="63" t="s">
        <v>28</v>
      </c>
      <c r="D146" s="75" t="s">
        <v>33</v>
      </c>
      <c r="E146" s="75" t="s">
        <v>7</v>
      </c>
      <c r="F146" s="75" t="s">
        <v>2</v>
      </c>
      <c r="G146" s="75" t="s">
        <v>7</v>
      </c>
      <c r="H146" s="75" t="s">
        <v>6</v>
      </c>
      <c r="I146" s="75" t="s">
        <v>5</v>
      </c>
      <c r="J146" s="64">
        <f>J147</f>
        <v>0</v>
      </c>
    </row>
    <row r="147" spans="1:10" ht="31.2" x14ac:dyDescent="0.3">
      <c r="A147" s="79" t="s">
        <v>204</v>
      </c>
      <c r="B147" s="62">
        <v>802</v>
      </c>
      <c r="C147" s="63" t="s">
        <v>28</v>
      </c>
      <c r="D147" s="75" t="s">
        <v>33</v>
      </c>
      <c r="E147" s="75" t="s">
        <v>205</v>
      </c>
      <c r="F147" s="75" t="s">
        <v>2</v>
      </c>
      <c r="G147" s="75" t="s">
        <v>7</v>
      </c>
      <c r="H147" s="75" t="s">
        <v>6</v>
      </c>
      <c r="I147" s="75" t="s">
        <v>5</v>
      </c>
      <c r="J147" s="64">
        <f>J148</f>
        <v>0</v>
      </c>
    </row>
    <row r="148" spans="1:10" ht="31.2" x14ac:dyDescent="0.3">
      <c r="A148" s="79" t="s">
        <v>206</v>
      </c>
      <c r="B148" s="62">
        <v>802</v>
      </c>
      <c r="C148" s="63" t="s">
        <v>28</v>
      </c>
      <c r="D148" s="75" t="s">
        <v>33</v>
      </c>
      <c r="E148" s="75" t="s">
        <v>205</v>
      </c>
      <c r="F148" s="75" t="s">
        <v>2</v>
      </c>
      <c r="G148" s="75" t="s">
        <v>7</v>
      </c>
      <c r="H148" s="75" t="s">
        <v>207</v>
      </c>
      <c r="I148" s="75" t="s">
        <v>5</v>
      </c>
      <c r="J148" s="64">
        <f>J149</f>
        <v>0</v>
      </c>
    </row>
    <row r="149" spans="1:10" ht="26.25" customHeight="1" x14ac:dyDescent="0.3">
      <c r="A149" s="67" t="s">
        <v>145</v>
      </c>
      <c r="B149" s="62">
        <v>802</v>
      </c>
      <c r="C149" s="63" t="s">
        <v>28</v>
      </c>
      <c r="D149" s="75" t="s">
        <v>33</v>
      </c>
      <c r="E149" s="75" t="s">
        <v>205</v>
      </c>
      <c r="F149" s="75" t="s">
        <v>2</v>
      </c>
      <c r="G149" s="75" t="s">
        <v>7</v>
      </c>
      <c r="H149" s="75" t="s">
        <v>207</v>
      </c>
      <c r="I149" s="75" t="s">
        <v>0</v>
      </c>
      <c r="J149" s="64">
        <v>0</v>
      </c>
    </row>
    <row r="150" spans="1:10" ht="26.25" customHeight="1" x14ac:dyDescent="0.3">
      <c r="A150" s="78" t="s">
        <v>208</v>
      </c>
      <c r="B150" s="54">
        <v>802</v>
      </c>
      <c r="C150" s="59" t="s">
        <v>28</v>
      </c>
      <c r="D150" s="85" t="s">
        <v>3</v>
      </c>
      <c r="E150" s="85" t="s">
        <v>7</v>
      </c>
      <c r="F150" s="85" t="s">
        <v>2</v>
      </c>
      <c r="G150" s="85" t="s">
        <v>7</v>
      </c>
      <c r="H150" s="85" t="s">
        <v>6</v>
      </c>
      <c r="I150" s="85" t="s">
        <v>5</v>
      </c>
      <c r="J150" s="60">
        <f>J151</f>
        <v>1180564</v>
      </c>
    </row>
    <row r="151" spans="1:10" ht="42" customHeight="1" x14ac:dyDescent="0.3">
      <c r="A151" s="67" t="s">
        <v>210</v>
      </c>
      <c r="B151" s="62">
        <v>802</v>
      </c>
      <c r="C151" s="63" t="s">
        <v>28</v>
      </c>
      <c r="D151" s="75" t="s">
        <v>3</v>
      </c>
      <c r="E151" s="75" t="s">
        <v>205</v>
      </c>
      <c r="F151" s="75" t="s">
        <v>2</v>
      </c>
      <c r="G151" s="75" t="s">
        <v>209</v>
      </c>
      <c r="H151" s="75" t="s">
        <v>6</v>
      </c>
      <c r="I151" s="75" t="s">
        <v>5</v>
      </c>
      <c r="J151" s="64">
        <f>J152+J154</f>
        <v>1180564</v>
      </c>
    </row>
    <row r="152" spans="1:10" ht="37.5" customHeight="1" x14ac:dyDescent="0.3">
      <c r="A152" s="67" t="s">
        <v>214</v>
      </c>
      <c r="B152" s="62">
        <v>802</v>
      </c>
      <c r="C152" s="63" t="s">
        <v>28</v>
      </c>
      <c r="D152" s="75" t="s">
        <v>3</v>
      </c>
      <c r="E152" s="75" t="s">
        <v>205</v>
      </c>
      <c r="F152" s="75" t="s">
        <v>2</v>
      </c>
      <c r="G152" s="75" t="s">
        <v>209</v>
      </c>
      <c r="H152" s="75" t="s">
        <v>211</v>
      </c>
      <c r="I152" s="75" t="s">
        <v>5</v>
      </c>
      <c r="J152" s="64">
        <f>J153</f>
        <v>1120103</v>
      </c>
    </row>
    <row r="153" spans="1:10" ht="26.25" customHeight="1" x14ac:dyDescent="0.3">
      <c r="A153" s="67" t="s">
        <v>145</v>
      </c>
      <c r="B153" s="62">
        <v>802</v>
      </c>
      <c r="C153" s="63" t="s">
        <v>28</v>
      </c>
      <c r="D153" s="75" t="s">
        <v>3</v>
      </c>
      <c r="E153" s="75" t="s">
        <v>205</v>
      </c>
      <c r="F153" s="75" t="s">
        <v>2</v>
      </c>
      <c r="G153" s="75" t="s">
        <v>209</v>
      </c>
      <c r="H153" s="75" t="s">
        <v>211</v>
      </c>
      <c r="I153" s="75" t="s">
        <v>0</v>
      </c>
      <c r="J153" s="64">
        <v>1120103</v>
      </c>
    </row>
    <row r="154" spans="1:10" ht="39.75" customHeight="1" x14ac:dyDescent="0.3">
      <c r="A154" s="67" t="s">
        <v>213</v>
      </c>
      <c r="B154" s="62">
        <v>802</v>
      </c>
      <c r="C154" s="63" t="s">
        <v>28</v>
      </c>
      <c r="D154" s="75" t="s">
        <v>3</v>
      </c>
      <c r="E154" s="75" t="s">
        <v>205</v>
      </c>
      <c r="F154" s="75" t="s">
        <v>2</v>
      </c>
      <c r="G154" s="75" t="s">
        <v>209</v>
      </c>
      <c r="H154" s="75" t="s">
        <v>212</v>
      </c>
      <c r="I154" s="75" t="s">
        <v>5</v>
      </c>
      <c r="J154" s="64">
        <f>J155</f>
        <v>60461</v>
      </c>
    </row>
    <row r="155" spans="1:10" ht="26.25" customHeight="1" x14ac:dyDescent="0.3">
      <c r="A155" s="67" t="s">
        <v>145</v>
      </c>
      <c r="B155" s="62">
        <v>802</v>
      </c>
      <c r="C155" s="63" t="s">
        <v>28</v>
      </c>
      <c r="D155" s="75" t="s">
        <v>3</v>
      </c>
      <c r="E155" s="75" t="s">
        <v>205</v>
      </c>
      <c r="F155" s="75" t="s">
        <v>2</v>
      </c>
      <c r="G155" s="75" t="s">
        <v>209</v>
      </c>
      <c r="H155" s="75" t="s">
        <v>212</v>
      </c>
      <c r="I155" s="75" t="s">
        <v>0</v>
      </c>
      <c r="J155" s="64">
        <v>60461</v>
      </c>
    </row>
    <row r="156" spans="1:10" x14ac:dyDescent="0.3">
      <c r="A156" s="57" t="s">
        <v>41</v>
      </c>
      <c r="B156" s="75" t="s">
        <v>100</v>
      </c>
      <c r="C156" s="59" t="s">
        <v>32</v>
      </c>
      <c r="D156" s="59" t="s">
        <v>7</v>
      </c>
      <c r="E156" s="59" t="s">
        <v>7</v>
      </c>
      <c r="F156" s="59" t="s">
        <v>2</v>
      </c>
      <c r="G156" s="59" t="s">
        <v>7</v>
      </c>
      <c r="H156" s="59" t="s">
        <v>6</v>
      </c>
      <c r="I156" s="59" t="s">
        <v>5</v>
      </c>
      <c r="J156" s="60">
        <f>J158</f>
        <v>50000</v>
      </c>
    </row>
    <row r="157" spans="1:10" x14ac:dyDescent="0.3">
      <c r="A157" s="79" t="s">
        <v>42</v>
      </c>
      <c r="B157" s="75" t="s">
        <v>100</v>
      </c>
      <c r="C157" s="63" t="s">
        <v>32</v>
      </c>
      <c r="D157" s="63" t="s">
        <v>32</v>
      </c>
      <c r="E157" s="63" t="s">
        <v>7</v>
      </c>
      <c r="F157" s="63" t="s">
        <v>2</v>
      </c>
      <c r="G157" s="63" t="s">
        <v>7</v>
      </c>
      <c r="H157" s="63" t="s">
        <v>6</v>
      </c>
      <c r="I157" s="63" t="s">
        <v>5</v>
      </c>
      <c r="J157" s="60">
        <f>J158</f>
        <v>50000</v>
      </c>
    </row>
    <row r="158" spans="1:10" x14ac:dyDescent="0.3">
      <c r="A158" s="68" t="s">
        <v>15</v>
      </c>
      <c r="B158" s="75" t="s">
        <v>100</v>
      </c>
      <c r="C158" s="63" t="s">
        <v>32</v>
      </c>
      <c r="D158" s="63" t="s">
        <v>32</v>
      </c>
      <c r="E158" s="63" t="s">
        <v>10</v>
      </c>
      <c r="F158" s="63" t="s">
        <v>2</v>
      </c>
      <c r="G158" s="63" t="s">
        <v>7</v>
      </c>
      <c r="H158" s="63" t="s">
        <v>6</v>
      </c>
      <c r="I158" s="63" t="s">
        <v>5</v>
      </c>
      <c r="J158" s="64">
        <f>J159</f>
        <v>50000</v>
      </c>
    </row>
    <row r="159" spans="1:10" ht="46.8" x14ac:dyDescent="0.3">
      <c r="A159" s="77" t="s">
        <v>104</v>
      </c>
      <c r="B159" s="75" t="s">
        <v>100</v>
      </c>
      <c r="C159" s="63" t="s">
        <v>32</v>
      </c>
      <c r="D159" s="63" t="s">
        <v>32</v>
      </c>
      <c r="E159" s="63" t="s">
        <v>10</v>
      </c>
      <c r="F159" s="63" t="s">
        <v>2</v>
      </c>
      <c r="G159" s="63" t="s">
        <v>7</v>
      </c>
      <c r="H159" s="63" t="s">
        <v>103</v>
      </c>
      <c r="I159" s="63" t="s">
        <v>5</v>
      </c>
      <c r="J159" s="64">
        <f>J160</f>
        <v>50000</v>
      </c>
    </row>
    <row r="160" spans="1:10" x14ac:dyDescent="0.3">
      <c r="A160" s="68" t="s">
        <v>45</v>
      </c>
      <c r="B160" s="75" t="s">
        <v>100</v>
      </c>
      <c r="C160" s="63" t="s">
        <v>32</v>
      </c>
      <c r="D160" s="63" t="s">
        <v>32</v>
      </c>
      <c r="E160" s="63" t="s">
        <v>10</v>
      </c>
      <c r="F160" s="63" t="s">
        <v>2</v>
      </c>
      <c r="G160" s="63" t="s">
        <v>7</v>
      </c>
      <c r="H160" s="63" t="s">
        <v>103</v>
      </c>
      <c r="I160" s="63" t="s">
        <v>44</v>
      </c>
      <c r="J160" s="64">
        <v>50000</v>
      </c>
    </row>
    <row r="161" spans="1:10" x14ac:dyDescent="0.3">
      <c r="A161" s="57" t="s">
        <v>70</v>
      </c>
      <c r="B161" s="54">
        <v>802</v>
      </c>
      <c r="C161" s="59" t="s">
        <v>24</v>
      </c>
      <c r="D161" s="59" t="s">
        <v>7</v>
      </c>
      <c r="E161" s="59" t="s">
        <v>7</v>
      </c>
      <c r="F161" s="59" t="s">
        <v>2</v>
      </c>
      <c r="G161" s="59" t="s">
        <v>7</v>
      </c>
      <c r="H161" s="59" t="s">
        <v>6</v>
      </c>
      <c r="I161" s="59" t="s">
        <v>5</v>
      </c>
      <c r="J161" s="60">
        <f>J162</f>
        <v>1950690</v>
      </c>
    </row>
    <row r="162" spans="1:10" x14ac:dyDescent="0.3">
      <c r="A162" s="79" t="s">
        <v>43</v>
      </c>
      <c r="B162" s="62">
        <v>802</v>
      </c>
      <c r="C162" s="63" t="s">
        <v>24</v>
      </c>
      <c r="D162" s="63" t="s">
        <v>1</v>
      </c>
      <c r="E162" s="63" t="s">
        <v>7</v>
      </c>
      <c r="F162" s="63" t="s">
        <v>2</v>
      </c>
      <c r="G162" s="63" t="s">
        <v>7</v>
      </c>
      <c r="H162" s="63" t="s">
        <v>6</v>
      </c>
      <c r="I162" s="63" t="s">
        <v>5</v>
      </c>
      <c r="J162" s="64">
        <f>J163</f>
        <v>1950690</v>
      </c>
    </row>
    <row r="163" spans="1:10" x14ac:dyDescent="0.3">
      <c r="A163" s="68" t="s">
        <v>15</v>
      </c>
      <c r="B163" s="62">
        <v>802</v>
      </c>
      <c r="C163" s="63" t="s">
        <v>24</v>
      </c>
      <c r="D163" s="63" t="s">
        <v>1</v>
      </c>
      <c r="E163" s="63" t="s">
        <v>10</v>
      </c>
      <c r="F163" s="63" t="s">
        <v>2</v>
      </c>
      <c r="G163" s="63" t="s">
        <v>7</v>
      </c>
      <c r="H163" s="63" t="s">
        <v>6</v>
      </c>
      <c r="I163" s="63" t="s">
        <v>5</v>
      </c>
      <c r="J163" s="64">
        <f>J165+J167</f>
        <v>1950690</v>
      </c>
    </row>
    <row r="164" spans="1:10" ht="46.8" x14ac:dyDescent="0.3">
      <c r="A164" s="77" t="s">
        <v>105</v>
      </c>
      <c r="B164" s="62">
        <v>802</v>
      </c>
      <c r="C164" s="63" t="s">
        <v>24</v>
      </c>
      <c r="D164" s="63" t="s">
        <v>1</v>
      </c>
      <c r="E164" s="63" t="s">
        <v>10</v>
      </c>
      <c r="F164" s="63" t="s">
        <v>2</v>
      </c>
      <c r="G164" s="63" t="s">
        <v>7</v>
      </c>
      <c r="H164" s="63" t="s">
        <v>107</v>
      </c>
      <c r="I164" s="63" t="s">
        <v>5</v>
      </c>
      <c r="J164" s="64">
        <f>J165</f>
        <v>135000</v>
      </c>
    </row>
    <row r="165" spans="1:10" x14ac:dyDescent="0.3">
      <c r="A165" s="68" t="s">
        <v>45</v>
      </c>
      <c r="B165" s="62">
        <v>802</v>
      </c>
      <c r="C165" s="63" t="s">
        <v>24</v>
      </c>
      <c r="D165" s="63" t="s">
        <v>1</v>
      </c>
      <c r="E165" s="63" t="s">
        <v>10</v>
      </c>
      <c r="F165" s="63" t="s">
        <v>2</v>
      </c>
      <c r="G165" s="63" t="s">
        <v>7</v>
      </c>
      <c r="H165" s="63" t="s">
        <v>107</v>
      </c>
      <c r="I165" s="63" t="s">
        <v>44</v>
      </c>
      <c r="J165" s="64">
        <v>135000</v>
      </c>
    </row>
    <row r="166" spans="1:10" ht="46.8" x14ac:dyDescent="0.3">
      <c r="A166" s="77" t="s">
        <v>106</v>
      </c>
      <c r="B166" s="62">
        <v>802</v>
      </c>
      <c r="C166" s="63" t="s">
        <v>24</v>
      </c>
      <c r="D166" s="63" t="s">
        <v>1</v>
      </c>
      <c r="E166" s="63" t="s">
        <v>10</v>
      </c>
      <c r="F166" s="63" t="s">
        <v>2</v>
      </c>
      <c r="G166" s="63" t="s">
        <v>7</v>
      </c>
      <c r="H166" s="63" t="s">
        <v>108</v>
      </c>
      <c r="I166" s="63" t="s">
        <v>5</v>
      </c>
      <c r="J166" s="64">
        <f>J167</f>
        <v>1815690</v>
      </c>
    </row>
    <row r="167" spans="1:10" x14ac:dyDescent="0.3">
      <c r="A167" s="68" t="s">
        <v>45</v>
      </c>
      <c r="B167" s="62">
        <v>802</v>
      </c>
      <c r="C167" s="63" t="s">
        <v>24</v>
      </c>
      <c r="D167" s="63" t="s">
        <v>1</v>
      </c>
      <c r="E167" s="63" t="s">
        <v>10</v>
      </c>
      <c r="F167" s="63" t="s">
        <v>2</v>
      </c>
      <c r="G167" s="63" t="s">
        <v>7</v>
      </c>
      <c r="H167" s="63" t="s">
        <v>108</v>
      </c>
      <c r="I167" s="63" t="s">
        <v>44</v>
      </c>
      <c r="J167" s="64">
        <v>1815690</v>
      </c>
    </row>
    <row r="168" spans="1:10" s="8" customFormat="1" x14ac:dyDescent="0.3">
      <c r="A168" s="57" t="s">
        <v>35</v>
      </c>
      <c r="B168" s="54">
        <v>802</v>
      </c>
      <c r="C168" s="59" t="s">
        <v>29</v>
      </c>
      <c r="D168" s="59" t="s">
        <v>7</v>
      </c>
      <c r="E168" s="59" t="s">
        <v>7</v>
      </c>
      <c r="F168" s="59" t="s">
        <v>2</v>
      </c>
      <c r="G168" s="59" t="s">
        <v>7</v>
      </c>
      <c r="H168" s="59" t="s">
        <v>6</v>
      </c>
      <c r="I168" s="59" t="s">
        <v>5</v>
      </c>
      <c r="J168" s="60">
        <f>J169</f>
        <v>639416.94999999995</v>
      </c>
    </row>
    <row r="169" spans="1:10" x14ac:dyDescent="0.3">
      <c r="A169" s="61" t="s">
        <v>34</v>
      </c>
      <c r="B169" s="62">
        <v>802</v>
      </c>
      <c r="C169" s="63" t="s">
        <v>29</v>
      </c>
      <c r="D169" s="63" t="s">
        <v>33</v>
      </c>
      <c r="E169" s="63" t="s">
        <v>7</v>
      </c>
      <c r="F169" s="63" t="s">
        <v>2</v>
      </c>
      <c r="G169" s="63" t="s">
        <v>7</v>
      </c>
      <c r="H169" s="63" t="s">
        <v>6</v>
      </c>
      <c r="I169" s="63" t="s">
        <v>5</v>
      </c>
      <c r="J169" s="64">
        <f>J170</f>
        <v>639416.94999999995</v>
      </c>
    </row>
    <row r="170" spans="1:10" x14ac:dyDescent="0.3">
      <c r="A170" s="67" t="s">
        <v>15</v>
      </c>
      <c r="B170" s="62">
        <v>802</v>
      </c>
      <c r="C170" s="63">
        <v>10</v>
      </c>
      <c r="D170" s="63" t="s">
        <v>33</v>
      </c>
      <c r="E170" s="63" t="s">
        <v>10</v>
      </c>
      <c r="F170" s="63" t="s">
        <v>2</v>
      </c>
      <c r="G170" s="63" t="s">
        <v>7</v>
      </c>
      <c r="H170" s="63" t="s">
        <v>6</v>
      </c>
      <c r="I170" s="63" t="s">
        <v>5</v>
      </c>
      <c r="J170" s="64">
        <f>J171+J174+J176</f>
        <v>639416.94999999995</v>
      </c>
    </row>
    <row r="171" spans="1:10" x14ac:dyDescent="0.3">
      <c r="A171" s="79" t="s">
        <v>102</v>
      </c>
      <c r="B171" s="62">
        <v>802</v>
      </c>
      <c r="C171" s="63">
        <v>10</v>
      </c>
      <c r="D171" s="63" t="s">
        <v>33</v>
      </c>
      <c r="E171" s="63" t="s">
        <v>10</v>
      </c>
      <c r="F171" s="63" t="s">
        <v>2</v>
      </c>
      <c r="G171" s="63" t="s">
        <v>7</v>
      </c>
      <c r="H171" s="63" t="s">
        <v>101</v>
      </c>
      <c r="I171" s="63" t="s">
        <v>5</v>
      </c>
      <c r="J171" s="64">
        <f>J172+J173</f>
        <v>490113</v>
      </c>
    </row>
    <row r="172" spans="1:10" ht="23.25" customHeight="1" x14ac:dyDescent="0.3">
      <c r="A172" s="67" t="s">
        <v>145</v>
      </c>
      <c r="B172" s="62">
        <v>802</v>
      </c>
      <c r="C172" s="63">
        <v>10</v>
      </c>
      <c r="D172" s="63" t="s">
        <v>33</v>
      </c>
      <c r="E172" s="63" t="s">
        <v>10</v>
      </c>
      <c r="F172" s="63" t="s">
        <v>2</v>
      </c>
      <c r="G172" s="63" t="s">
        <v>7</v>
      </c>
      <c r="H172" s="63" t="s">
        <v>101</v>
      </c>
      <c r="I172" s="63" t="s">
        <v>0</v>
      </c>
      <c r="J172" s="64">
        <v>310000</v>
      </c>
    </row>
    <row r="173" spans="1:10" ht="23.25" customHeight="1" x14ac:dyDescent="0.3">
      <c r="A173" s="79" t="s">
        <v>31</v>
      </c>
      <c r="B173" s="62">
        <v>802</v>
      </c>
      <c r="C173" s="63">
        <v>10</v>
      </c>
      <c r="D173" s="63" t="s">
        <v>33</v>
      </c>
      <c r="E173" s="63" t="s">
        <v>10</v>
      </c>
      <c r="F173" s="63" t="s">
        <v>2</v>
      </c>
      <c r="G173" s="63" t="s">
        <v>7</v>
      </c>
      <c r="H173" s="63" t="s">
        <v>101</v>
      </c>
      <c r="I173" s="63" t="s">
        <v>30</v>
      </c>
      <c r="J173" s="64">
        <v>180113</v>
      </c>
    </row>
    <row r="174" spans="1:10" ht="57" customHeight="1" x14ac:dyDescent="0.3">
      <c r="A174" s="67" t="s">
        <v>154</v>
      </c>
      <c r="B174" s="62">
        <v>802</v>
      </c>
      <c r="C174" s="63" t="s">
        <v>29</v>
      </c>
      <c r="D174" s="63" t="s">
        <v>33</v>
      </c>
      <c r="E174" s="63" t="s">
        <v>10</v>
      </c>
      <c r="F174" s="63" t="s">
        <v>2</v>
      </c>
      <c r="G174" s="63" t="s">
        <v>7</v>
      </c>
      <c r="H174" s="63" t="s">
        <v>155</v>
      </c>
      <c r="I174" s="63" t="s">
        <v>5</v>
      </c>
      <c r="J174" s="64">
        <f>J175</f>
        <v>38903.949999999997</v>
      </c>
    </row>
    <row r="175" spans="1:10" ht="22.5" customHeight="1" x14ac:dyDescent="0.3">
      <c r="A175" s="79" t="s">
        <v>31</v>
      </c>
      <c r="B175" s="62">
        <v>802</v>
      </c>
      <c r="C175" s="63" t="s">
        <v>29</v>
      </c>
      <c r="D175" s="63" t="s">
        <v>33</v>
      </c>
      <c r="E175" s="63" t="s">
        <v>10</v>
      </c>
      <c r="F175" s="63" t="s">
        <v>2</v>
      </c>
      <c r="G175" s="63" t="s">
        <v>7</v>
      </c>
      <c r="H175" s="63" t="s">
        <v>155</v>
      </c>
      <c r="I175" s="63" t="s">
        <v>30</v>
      </c>
      <c r="J175" s="64">
        <v>38903.949999999997</v>
      </c>
    </row>
    <row r="176" spans="1:10" ht="51.75" customHeight="1" x14ac:dyDescent="0.3">
      <c r="A176" s="67" t="s">
        <v>156</v>
      </c>
      <c r="B176" s="62">
        <v>802</v>
      </c>
      <c r="C176" s="63" t="s">
        <v>29</v>
      </c>
      <c r="D176" s="63" t="s">
        <v>33</v>
      </c>
      <c r="E176" s="63" t="s">
        <v>10</v>
      </c>
      <c r="F176" s="63" t="s">
        <v>2</v>
      </c>
      <c r="G176" s="63" t="s">
        <v>7</v>
      </c>
      <c r="H176" s="63" t="s">
        <v>157</v>
      </c>
      <c r="I176" s="63" t="s">
        <v>5</v>
      </c>
      <c r="J176" s="64">
        <f>J177</f>
        <v>110400</v>
      </c>
    </row>
    <row r="177" spans="1:10" ht="22.5" customHeight="1" x14ac:dyDescent="0.3">
      <c r="A177" s="79" t="s">
        <v>31</v>
      </c>
      <c r="B177" s="62">
        <v>802</v>
      </c>
      <c r="C177" s="63" t="s">
        <v>29</v>
      </c>
      <c r="D177" s="63" t="s">
        <v>33</v>
      </c>
      <c r="E177" s="63" t="s">
        <v>10</v>
      </c>
      <c r="F177" s="63" t="s">
        <v>2</v>
      </c>
      <c r="G177" s="63" t="s">
        <v>7</v>
      </c>
      <c r="H177" s="63" t="s">
        <v>157</v>
      </c>
      <c r="I177" s="63" t="s">
        <v>30</v>
      </c>
      <c r="J177" s="64">
        <v>110400</v>
      </c>
    </row>
    <row r="178" spans="1:10" ht="17.25" customHeight="1" x14ac:dyDescent="0.3">
      <c r="A178" s="57" t="s">
        <v>8</v>
      </c>
      <c r="B178" s="54">
        <v>802</v>
      </c>
      <c r="C178" s="59" t="s">
        <v>4</v>
      </c>
      <c r="D178" s="59" t="s">
        <v>7</v>
      </c>
      <c r="E178" s="59" t="s">
        <v>7</v>
      </c>
      <c r="F178" s="59" t="s">
        <v>2</v>
      </c>
      <c r="G178" s="59" t="s">
        <v>7</v>
      </c>
      <c r="H178" s="59" t="s">
        <v>6</v>
      </c>
      <c r="I178" s="59" t="s">
        <v>5</v>
      </c>
      <c r="J178" s="60">
        <f t="shared" ref="J178:J181" si="0">J179</f>
        <v>2590000</v>
      </c>
    </row>
    <row r="179" spans="1:10" ht="24" customHeight="1" x14ac:dyDescent="0.3">
      <c r="A179" s="79" t="s">
        <v>27</v>
      </c>
      <c r="B179" s="62">
        <v>802</v>
      </c>
      <c r="C179" s="63" t="s">
        <v>4</v>
      </c>
      <c r="D179" s="63" t="s">
        <v>17</v>
      </c>
      <c r="E179" s="63" t="s">
        <v>7</v>
      </c>
      <c r="F179" s="63" t="s">
        <v>2</v>
      </c>
      <c r="G179" s="63" t="s">
        <v>7</v>
      </c>
      <c r="H179" s="63" t="s">
        <v>6</v>
      </c>
      <c r="I179" s="63" t="s">
        <v>5</v>
      </c>
      <c r="J179" s="64">
        <f t="shared" si="0"/>
        <v>2590000</v>
      </c>
    </row>
    <row r="180" spans="1:10" ht="22.5" customHeight="1" x14ac:dyDescent="0.3">
      <c r="A180" s="79" t="s">
        <v>15</v>
      </c>
      <c r="B180" s="62">
        <v>802</v>
      </c>
      <c r="C180" s="63" t="s">
        <v>4</v>
      </c>
      <c r="D180" s="63" t="s">
        <v>17</v>
      </c>
      <c r="E180" s="63" t="s">
        <v>10</v>
      </c>
      <c r="F180" s="63" t="s">
        <v>2</v>
      </c>
      <c r="G180" s="63" t="s">
        <v>7</v>
      </c>
      <c r="H180" s="63" t="s">
        <v>6</v>
      </c>
      <c r="I180" s="63" t="s">
        <v>5</v>
      </c>
      <c r="J180" s="64">
        <f>J181</f>
        <v>2590000</v>
      </c>
    </row>
    <row r="181" spans="1:10" ht="63.75" customHeight="1" x14ac:dyDescent="0.3">
      <c r="A181" s="77" t="s">
        <v>122</v>
      </c>
      <c r="B181" s="62">
        <v>802</v>
      </c>
      <c r="C181" s="63" t="s">
        <v>4</v>
      </c>
      <c r="D181" s="63" t="s">
        <v>17</v>
      </c>
      <c r="E181" s="63" t="s">
        <v>10</v>
      </c>
      <c r="F181" s="63" t="s">
        <v>2</v>
      </c>
      <c r="G181" s="63" t="s">
        <v>7</v>
      </c>
      <c r="H181" s="63" t="s">
        <v>123</v>
      </c>
      <c r="I181" s="63" t="s">
        <v>5</v>
      </c>
      <c r="J181" s="64">
        <f t="shared" si="0"/>
        <v>2590000</v>
      </c>
    </row>
    <row r="182" spans="1:10" ht="21" customHeight="1" x14ac:dyDescent="0.3">
      <c r="A182" s="68" t="s">
        <v>45</v>
      </c>
      <c r="B182" s="62">
        <v>802</v>
      </c>
      <c r="C182" s="63" t="s">
        <v>4</v>
      </c>
      <c r="D182" s="63" t="s">
        <v>17</v>
      </c>
      <c r="E182" s="63" t="s">
        <v>10</v>
      </c>
      <c r="F182" s="63" t="s">
        <v>2</v>
      </c>
      <c r="G182" s="63" t="s">
        <v>7</v>
      </c>
      <c r="H182" s="63" t="s">
        <v>123</v>
      </c>
      <c r="I182" s="63" t="s">
        <v>44</v>
      </c>
      <c r="J182" s="64">
        <v>2590000</v>
      </c>
    </row>
    <row r="183" spans="1:10" ht="24.75" customHeight="1" x14ac:dyDescent="0.3">
      <c r="A183" s="57" t="s">
        <v>126</v>
      </c>
      <c r="B183" s="54">
        <v>832</v>
      </c>
      <c r="C183" s="63"/>
      <c r="D183" s="63"/>
      <c r="E183" s="63"/>
      <c r="F183" s="63"/>
      <c r="G183" s="63"/>
      <c r="H183" s="63"/>
      <c r="I183" s="63"/>
      <c r="J183" s="60">
        <f>J184</f>
        <v>1821376</v>
      </c>
    </row>
    <row r="184" spans="1:10" s="8" customFormat="1" x14ac:dyDescent="0.3">
      <c r="A184" s="57" t="s">
        <v>39</v>
      </c>
      <c r="B184" s="54">
        <v>832</v>
      </c>
      <c r="C184" s="59" t="s">
        <v>1</v>
      </c>
      <c r="D184" s="59" t="s">
        <v>7</v>
      </c>
      <c r="E184" s="59" t="s">
        <v>7</v>
      </c>
      <c r="F184" s="59" t="s">
        <v>2</v>
      </c>
      <c r="G184" s="59" t="s">
        <v>7</v>
      </c>
      <c r="H184" s="59" t="s">
        <v>6</v>
      </c>
      <c r="I184" s="59" t="s">
        <v>5</v>
      </c>
      <c r="J184" s="60">
        <f>J185</f>
        <v>1821376</v>
      </c>
    </row>
    <row r="185" spans="1:10" ht="31.2" x14ac:dyDescent="0.3">
      <c r="A185" s="61" t="s">
        <v>40</v>
      </c>
      <c r="B185" s="62">
        <v>832</v>
      </c>
      <c r="C185" s="63" t="s">
        <v>1</v>
      </c>
      <c r="D185" s="63" t="s">
        <v>33</v>
      </c>
      <c r="E185" s="63" t="s">
        <v>7</v>
      </c>
      <c r="F185" s="63" t="s">
        <v>2</v>
      </c>
      <c r="G185" s="63" t="s">
        <v>7</v>
      </c>
      <c r="H185" s="63" t="s">
        <v>6</v>
      </c>
      <c r="I185" s="63" t="s">
        <v>5</v>
      </c>
      <c r="J185" s="64">
        <f>J186</f>
        <v>1821376</v>
      </c>
    </row>
    <row r="186" spans="1:10" x14ac:dyDescent="0.3">
      <c r="A186" s="61" t="s">
        <v>15</v>
      </c>
      <c r="B186" s="62">
        <v>832</v>
      </c>
      <c r="C186" s="63" t="s">
        <v>1</v>
      </c>
      <c r="D186" s="63" t="s">
        <v>33</v>
      </c>
      <c r="E186" s="63" t="s">
        <v>10</v>
      </c>
      <c r="F186" s="63" t="s">
        <v>2</v>
      </c>
      <c r="G186" s="63" t="s">
        <v>7</v>
      </c>
      <c r="H186" s="63" t="s">
        <v>6</v>
      </c>
      <c r="I186" s="63" t="s">
        <v>5</v>
      </c>
      <c r="J186" s="64">
        <f>J187+J189+J192</f>
        <v>1821376</v>
      </c>
    </row>
    <row r="187" spans="1:10" x14ac:dyDescent="0.3">
      <c r="A187" s="61" t="s">
        <v>162</v>
      </c>
      <c r="B187" s="62">
        <v>832</v>
      </c>
      <c r="C187" s="63" t="s">
        <v>1</v>
      </c>
      <c r="D187" s="63" t="s">
        <v>33</v>
      </c>
      <c r="E187" s="63" t="s">
        <v>10</v>
      </c>
      <c r="F187" s="63" t="s">
        <v>2</v>
      </c>
      <c r="G187" s="63" t="s">
        <v>7</v>
      </c>
      <c r="H187" s="63" t="s">
        <v>161</v>
      </c>
      <c r="I187" s="63" t="s">
        <v>5</v>
      </c>
      <c r="J187" s="64">
        <f>J188</f>
        <v>1083560</v>
      </c>
    </row>
    <row r="188" spans="1:10" ht="47.25" customHeight="1" x14ac:dyDescent="0.3">
      <c r="A188" s="65" t="s">
        <v>14</v>
      </c>
      <c r="B188" s="62">
        <v>832</v>
      </c>
      <c r="C188" s="63" t="s">
        <v>1</v>
      </c>
      <c r="D188" s="63" t="s">
        <v>33</v>
      </c>
      <c r="E188" s="63" t="s">
        <v>10</v>
      </c>
      <c r="F188" s="63" t="s">
        <v>2</v>
      </c>
      <c r="G188" s="63" t="s">
        <v>7</v>
      </c>
      <c r="H188" s="63" t="s">
        <v>161</v>
      </c>
      <c r="I188" s="63" t="s">
        <v>13</v>
      </c>
      <c r="J188" s="64">
        <v>1083560</v>
      </c>
    </row>
    <row r="189" spans="1:10" x14ac:dyDescent="0.3">
      <c r="A189" s="61" t="s">
        <v>71</v>
      </c>
      <c r="B189" s="62">
        <v>832</v>
      </c>
      <c r="C189" s="63" t="s">
        <v>1</v>
      </c>
      <c r="D189" s="63" t="s">
        <v>33</v>
      </c>
      <c r="E189" s="63" t="s">
        <v>10</v>
      </c>
      <c r="F189" s="63" t="s">
        <v>2</v>
      </c>
      <c r="G189" s="63" t="s">
        <v>7</v>
      </c>
      <c r="H189" s="63" t="s">
        <v>139</v>
      </c>
      <c r="I189" s="63" t="s">
        <v>5</v>
      </c>
      <c r="J189" s="64">
        <f>J190+J191</f>
        <v>724016</v>
      </c>
    </row>
    <row r="190" spans="1:10" ht="52.5" customHeight="1" x14ac:dyDescent="0.3">
      <c r="A190" s="65" t="s">
        <v>14</v>
      </c>
      <c r="B190" s="62">
        <v>832</v>
      </c>
      <c r="C190" s="63" t="s">
        <v>1</v>
      </c>
      <c r="D190" s="63" t="s">
        <v>33</v>
      </c>
      <c r="E190" s="63" t="s">
        <v>10</v>
      </c>
      <c r="F190" s="63" t="s">
        <v>2</v>
      </c>
      <c r="G190" s="63" t="s">
        <v>7</v>
      </c>
      <c r="H190" s="63" t="s">
        <v>139</v>
      </c>
      <c r="I190" s="63" t="s">
        <v>13</v>
      </c>
      <c r="J190" s="64">
        <v>532716</v>
      </c>
    </row>
    <row r="191" spans="1:10" x14ac:dyDescent="0.3">
      <c r="A191" s="67" t="s">
        <v>21</v>
      </c>
      <c r="B191" s="62">
        <v>832</v>
      </c>
      <c r="C191" s="63" t="s">
        <v>1</v>
      </c>
      <c r="D191" s="63" t="s">
        <v>33</v>
      </c>
      <c r="E191" s="63" t="s">
        <v>10</v>
      </c>
      <c r="F191" s="63" t="s">
        <v>2</v>
      </c>
      <c r="G191" s="63" t="s">
        <v>7</v>
      </c>
      <c r="H191" s="63" t="s">
        <v>139</v>
      </c>
      <c r="I191" s="63" t="s">
        <v>0</v>
      </c>
      <c r="J191" s="64">
        <v>191300</v>
      </c>
    </row>
    <row r="192" spans="1:10" x14ac:dyDescent="0.3">
      <c r="A192" s="61" t="s">
        <v>146</v>
      </c>
      <c r="B192" s="62">
        <v>832</v>
      </c>
      <c r="C192" s="63" t="s">
        <v>1</v>
      </c>
      <c r="D192" s="63" t="s">
        <v>33</v>
      </c>
      <c r="E192" s="63" t="s">
        <v>10</v>
      </c>
      <c r="F192" s="63" t="s">
        <v>2</v>
      </c>
      <c r="G192" s="63" t="s">
        <v>7</v>
      </c>
      <c r="H192" s="63" t="s">
        <v>147</v>
      </c>
      <c r="I192" s="63" t="s">
        <v>5</v>
      </c>
      <c r="J192" s="64">
        <f>J193</f>
        <v>13800</v>
      </c>
    </row>
    <row r="193" spans="1:10" x14ac:dyDescent="0.3">
      <c r="A193" s="61" t="s">
        <v>31</v>
      </c>
      <c r="B193" s="62">
        <v>832</v>
      </c>
      <c r="C193" s="63" t="s">
        <v>1</v>
      </c>
      <c r="D193" s="63" t="s">
        <v>33</v>
      </c>
      <c r="E193" s="63" t="s">
        <v>10</v>
      </c>
      <c r="F193" s="63" t="s">
        <v>2</v>
      </c>
      <c r="G193" s="63" t="s">
        <v>7</v>
      </c>
      <c r="H193" s="63" t="s">
        <v>147</v>
      </c>
      <c r="I193" s="63" t="s">
        <v>30</v>
      </c>
      <c r="J193" s="64">
        <v>13800</v>
      </c>
    </row>
    <row r="194" spans="1:10" ht="64.5" customHeight="1" x14ac:dyDescent="0.3">
      <c r="A194" s="125"/>
      <c r="B194" s="125"/>
      <c r="C194" s="125"/>
      <c r="D194" s="125"/>
      <c r="E194" s="125"/>
      <c r="F194" s="125"/>
      <c r="G194" s="125"/>
      <c r="H194" s="125"/>
      <c r="I194" s="125"/>
      <c r="J194" s="125"/>
    </row>
  </sheetData>
  <autoFilter ref="A6:J194"/>
  <mergeCells count="11">
    <mergeCell ref="A194:J194"/>
    <mergeCell ref="D5:D6"/>
    <mergeCell ref="A4:A6"/>
    <mergeCell ref="A1:J1"/>
    <mergeCell ref="B4:I4"/>
    <mergeCell ref="E5:H5"/>
    <mergeCell ref="A2:J2"/>
    <mergeCell ref="J4:J6"/>
    <mergeCell ref="I5:I6"/>
    <mergeCell ref="B5:B6"/>
    <mergeCell ref="C5:C6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view="pageBreakPreview" zoomScaleNormal="85" zoomScaleSheetLayoutView="100" workbookViewId="0">
      <selection sqref="A1:D1"/>
    </sheetView>
  </sheetViews>
  <sheetFormatPr defaultColWidth="9.109375" defaultRowHeight="13.2" x14ac:dyDescent="0.25"/>
  <cols>
    <col min="1" max="1" width="80.5546875" style="4" customWidth="1"/>
    <col min="2" max="2" width="11.5546875" style="1" customWidth="1"/>
    <col min="3" max="3" width="12" style="1" customWidth="1"/>
    <col min="4" max="4" width="17" style="1" customWidth="1"/>
    <col min="5" max="16384" width="9.109375" style="3"/>
  </cols>
  <sheetData>
    <row r="1" spans="1:4" ht="116.25" customHeight="1" x14ac:dyDescent="0.25">
      <c r="A1" s="130" t="s">
        <v>254</v>
      </c>
      <c r="B1" s="130"/>
      <c r="C1" s="130"/>
      <c r="D1" s="130"/>
    </row>
    <row r="2" spans="1:4" ht="36" customHeight="1" x14ac:dyDescent="0.25">
      <c r="A2" s="131" t="s">
        <v>192</v>
      </c>
      <c r="B2" s="131"/>
      <c r="C2" s="131"/>
      <c r="D2" s="131"/>
    </row>
    <row r="3" spans="1:4" ht="18" customHeight="1" x14ac:dyDescent="0.25">
      <c r="A3" s="22"/>
      <c r="B3" s="23"/>
      <c r="C3" s="23"/>
      <c r="D3" s="24" t="s">
        <v>76</v>
      </c>
    </row>
    <row r="4" spans="1:4" ht="28.5" customHeight="1" x14ac:dyDescent="0.25">
      <c r="A4" s="132" t="s">
        <v>69</v>
      </c>
      <c r="B4" s="134" t="s">
        <v>67</v>
      </c>
      <c r="C4" s="134" t="s">
        <v>66</v>
      </c>
      <c r="D4" s="133" t="s">
        <v>190</v>
      </c>
    </row>
    <row r="5" spans="1:4" ht="93.75" customHeight="1" x14ac:dyDescent="0.25">
      <c r="A5" s="132"/>
      <c r="B5" s="134"/>
      <c r="C5" s="134"/>
      <c r="D5" s="122"/>
    </row>
    <row r="6" spans="1:4" ht="15.6" x14ac:dyDescent="0.25">
      <c r="A6" s="25" t="s">
        <v>59</v>
      </c>
      <c r="B6" s="26"/>
      <c r="C6" s="26"/>
      <c r="D6" s="27">
        <f>D7+D15+D17+D20+D25+D33+D35+D37+D39+D30</f>
        <v>84790619.039999992</v>
      </c>
    </row>
    <row r="7" spans="1:4" s="2" customFormat="1" ht="27.6" x14ac:dyDescent="0.45">
      <c r="A7" s="28" t="s">
        <v>39</v>
      </c>
      <c r="B7" s="29" t="s">
        <v>1</v>
      </c>
      <c r="C7" s="29" t="s">
        <v>7</v>
      </c>
      <c r="D7" s="30">
        <f>SUM(D8:D14)</f>
        <v>14840719.17</v>
      </c>
    </row>
    <row r="8" spans="1:4" s="2" customFormat="1" ht="42" customHeight="1" x14ac:dyDescent="0.45">
      <c r="A8" s="31" t="s">
        <v>58</v>
      </c>
      <c r="B8" s="32" t="s">
        <v>1</v>
      </c>
      <c r="C8" s="32" t="s">
        <v>17</v>
      </c>
      <c r="D8" s="33">
        <f>'Приложение 2'!J10</f>
        <v>1323602</v>
      </c>
    </row>
    <row r="9" spans="1:4" s="2" customFormat="1" ht="46.5" customHeight="1" x14ac:dyDescent="0.45">
      <c r="A9" s="31" t="s">
        <v>40</v>
      </c>
      <c r="B9" s="32" t="s">
        <v>1</v>
      </c>
      <c r="C9" s="32" t="s">
        <v>33</v>
      </c>
      <c r="D9" s="33">
        <f>'Приложение 2'!J185</f>
        <v>1821376</v>
      </c>
    </row>
    <row r="10" spans="1:4" s="2" customFormat="1" ht="55.5" customHeight="1" x14ac:dyDescent="0.45">
      <c r="A10" s="31" t="s">
        <v>56</v>
      </c>
      <c r="B10" s="32" t="s">
        <v>1</v>
      </c>
      <c r="C10" s="32" t="s">
        <v>12</v>
      </c>
      <c r="D10" s="33">
        <f>'Приложение 2'!J14</f>
        <v>9875675.2400000002</v>
      </c>
    </row>
    <row r="11" spans="1:4" s="2" customFormat="1" ht="43.5" customHeight="1" x14ac:dyDescent="0.45">
      <c r="A11" s="34" t="s">
        <v>110</v>
      </c>
      <c r="B11" s="32" t="s">
        <v>1</v>
      </c>
      <c r="C11" s="32" t="s">
        <v>28</v>
      </c>
      <c r="D11" s="33">
        <f>'Приложение 2'!J26</f>
        <v>403974</v>
      </c>
    </row>
    <row r="12" spans="1:4" s="2" customFormat="1" ht="20.25" customHeight="1" x14ac:dyDescent="0.45">
      <c r="A12" s="35" t="s">
        <v>160</v>
      </c>
      <c r="B12" s="32" t="s">
        <v>1</v>
      </c>
      <c r="C12" s="32" t="s">
        <v>32</v>
      </c>
      <c r="D12" s="33">
        <f>'Приложение 2'!J30</f>
        <v>39269</v>
      </c>
    </row>
    <row r="13" spans="1:4" s="2" customFormat="1" ht="16.5" customHeight="1" x14ac:dyDescent="0.45">
      <c r="A13" s="31" t="s">
        <v>55</v>
      </c>
      <c r="B13" s="32" t="s">
        <v>1</v>
      </c>
      <c r="C13" s="32" t="s">
        <v>4</v>
      </c>
      <c r="D13" s="33">
        <f>'Приложение 2'!J34</f>
        <v>269887</v>
      </c>
    </row>
    <row r="14" spans="1:4" s="2" customFormat="1" ht="21" customHeight="1" x14ac:dyDescent="0.45">
      <c r="A14" s="36" t="s">
        <v>38</v>
      </c>
      <c r="B14" s="32" t="s">
        <v>1</v>
      </c>
      <c r="C14" s="32" t="s">
        <v>36</v>
      </c>
      <c r="D14" s="33">
        <f>'Приложение 2'!J38</f>
        <v>1106935.93</v>
      </c>
    </row>
    <row r="15" spans="1:4" s="2" customFormat="1" ht="20.25" customHeight="1" x14ac:dyDescent="0.45">
      <c r="A15" s="37" t="s">
        <v>50</v>
      </c>
      <c r="B15" s="29" t="s">
        <v>17</v>
      </c>
      <c r="C15" s="29" t="s">
        <v>7</v>
      </c>
      <c r="D15" s="30">
        <f>D16</f>
        <v>906400</v>
      </c>
    </row>
    <row r="16" spans="1:4" s="2" customFormat="1" ht="19.5" customHeight="1" x14ac:dyDescent="0.45">
      <c r="A16" s="38" t="s">
        <v>49</v>
      </c>
      <c r="B16" s="32" t="s">
        <v>17</v>
      </c>
      <c r="C16" s="32" t="s">
        <v>33</v>
      </c>
      <c r="D16" s="33">
        <f>'Приложение 2'!J48</f>
        <v>906400</v>
      </c>
    </row>
    <row r="17" spans="1:4" s="2" customFormat="1" ht="18.75" customHeight="1" x14ac:dyDescent="0.45">
      <c r="A17" s="28" t="s">
        <v>53</v>
      </c>
      <c r="B17" s="29" t="s">
        <v>33</v>
      </c>
      <c r="C17" s="29" t="s">
        <v>7</v>
      </c>
      <c r="D17" s="30">
        <f>D18+D19</f>
        <v>882239.21</v>
      </c>
    </row>
    <row r="18" spans="1:4" s="2" customFormat="1" ht="38.25" customHeight="1" x14ac:dyDescent="0.45">
      <c r="A18" s="31" t="s">
        <v>52</v>
      </c>
      <c r="B18" s="32" t="s">
        <v>33</v>
      </c>
      <c r="C18" s="32" t="s">
        <v>20</v>
      </c>
      <c r="D18" s="33">
        <f>'Приложение 2'!J54</f>
        <v>810239.21</v>
      </c>
    </row>
    <row r="19" spans="1:4" s="2" customFormat="1" ht="33" customHeight="1" x14ac:dyDescent="0.45">
      <c r="A19" s="31" t="s">
        <v>217</v>
      </c>
      <c r="B19" s="32" t="s">
        <v>33</v>
      </c>
      <c r="C19" s="32" t="s">
        <v>205</v>
      </c>
      <c r="D19" s="33">
        <f>'Приложение 2'!J60</f>
        <v>72000</v>
      </c>
    </row>
    <row r="20" spans="1:4" s="2" customFormat="1" ht="27.6" x14ac:dyDescent="0.45">
      <c r="A20" s="28" t="s">
        <v>26</v>
      </c>
      <c r="B20" s="29" t="s">
        <v>12</v>
      </c>
      <c r="C20" s="29" t="s">
        <v>7</v>
      </c>
      <c r="D20" s="30">
        <f>+D22+D23+D24+D21</f>
        <v>32594443.669999998</v>
      </c>
    </row>
    <row r="21" spans="1:4" s="2" customFormat="1" ht="27.6" x14ac:dyDescent="0.45">
      <c r="A21" s="31" t="s">
        <v>80</v>
      </c>
      <c r="B21" s="32" t="s">
        <v>12</v>
      </c>
      <c r="C21" s="32" t="s">
        <v>28</v>
      </c>
      <c r="D21" s="33">
        <f>'Приложение 2'!J65</f>
        <v>1833309.25</v>
      </c>
    </row>
    <row r="22" spans="1:4" s="2" customFormat="1" ht="27.6" x14ac:dyDescent="0.45">
      <c r="A22" s="31" t="s">
        <v>25</v>
      </c>
      <c r="B22" s="32" t="s">
        <v>12</v>
      </c>
      <c r="C22" s="32" t="s">
        <v>24</v>
      </c>
      <c r="D22" s="33">
        <f>'Приложение 2'!J69</f>
        <v>2115730</v>
      </c>
    </row>
    <row r="23" spans="1:4" s="2" customFormat="1" ht="27.6" x14ac:dyDescent="0.45">
      <c r="A23" s="31" t="s">
        <v>23</v>
      </c>
      <c r="B23" s="39" t="s">
        <v>12</v>
      </c>
      <c r="C23" s="39" t="s">
        <v>20</v>
      </c>
      <c r="D23" s="40">
        <f>'Приложение 2'!J78</f>
        <v>28541404.419999998</v>
      </c>
    </row>
    <row r="24" spans="1:4" s="2" customFormat="1" ht="27.6" x14ac:dyDescent="0.45">
      <c r="A24" s="38" t="s">
        <v>51</v>
      </c>
      <c r="B24" s="32" t="s">
        <v>12</v>
      </c>
      <c r="C24" s="32" t="s">
        <v>46</v>
      </c>
      <c r="D24" s="33">
        <f>'Приложение 2'!J96</f>
        <v>104000</v>
      </c>
    </row>
    <row r="25" spans="1:4" s="2" customFormat="1" ht="27.6" x14ac:dyDescent="0.45">
      <c r="A25" s="28" t="s">
        <v>19</v>
      </c>
      <c r="B25" s="29" t="s">
        <v>3</v>
      </c>
      <c r="C25" s="29" t="s">
        <v>7</v>
      </c>
      <c r="D25" s="30">
        <f>D27+D28+D26+D29</f>
        <v>29156146.039999995</v>
      </c>
    </row>
    <row r="26" spans="1:4" s="2" customFormat="1" ht="27.6" x14ac:dyDescent="0.45">
      <c r="A26" s="31" t="s">
        <v>86</v>
      </c>
      <c r="B26" s="29" t="s">
        <v>3</v>
      </c>
      <c r="C26" s="29" t="s">
        <v>1</v>
      </c>
      <c r="D26" s="30">
        <f>'Приложение 2'!J103</f>
        <v>568942.19999999995</v>
      </c>
    </row>
    <row r="27" spans="1:4" s="2" customFormat="1" ht="27.6" x14ac:dyDescent="0.45">
      <c r="A27" s="38" t="s">
        <v>18</v>
      </c>
      <c r="B27" s="39" t="s">
        <v>3</v>
      </c>
      <c r="C27" s="39" t="s">
        <v>17</v>
      </c>
      <c r="D27" s="40">
        <f>'Приложение 2'!J109</f>
        <v>13356200.209999999</v>
      </c>
    </row>
    <row r="28" spans="1:4" s="2" customFormat="1" ht="23.25" customHeight="1" x14ac:dyDescent="0.45">
      <c r="A28" s="38" t="s">
        <v>93</v>
      </c>
      <c r="B28" s="32" t="s">
        <v>3</v>
      </c>
      <c r="C28" s="32" t="s">
        <v>33</v>
      </c>
      <c r="D28" s="33">
        <f>'Приложение 2'!J122</f>
        <v>11130568.41</v>
      </c>
    </row>
    <row r="29" spans="1:4" s="2" customFormat="1" ht="27.6" x14ac:dyDescent="0.45">
      <c r="A29" s="38" t="s">
        <v>16</v>
      </c>
      <c r="B29" s="32" t="s">
        <v>3</v>
      </c>
      <c r="C29" s="32" t="s">
        <v>3</v>
      </c>
      <c r="D29" s="33">
        <f>'Приложение 2'!J141</f>
        <v>4100435.22</v>
      </c>
    </row>
    <row r="30" spans="1:4" s="2" customFormat="1" ht="27.6" x14ac:dyDescent="0.45">
      <c r="A30" s="41" t="s">
        <v>202</v>
      </c>
      <c r="B30" s="29" t="s">
        <v>28</v>
      </c>
      <c r="C30" s="29" t="s">
        <v>7</v>
      </c>
      <c r="D30" s="30">
        <f>D31+D32</f>
        <v>1180564</v>
      </c>
    </row>
    <row r="31" spans="1:4" s="2" customFormat="1" ht="27.6" x14ac:dyDescent="0.45">
      <c r="A31" s="42" t="s">
        <v>203</v>
      </c>
      <c r="B31" s="32" t="s">
        <v>28</v>
      </c>
      <c r="C31" s="32" t="s">
        <v>33</v>
      </c>
      <c r="D31" s="33">
        <f>'Приложение 2'!J146</f>
        <v>0</v>
      </c>
    </row>
    <row r="32" spans="1:4" s="2" customFormat="1" ht="27.6" x14ac:dyDescent="0.45">
      <c r="A32" s="43" t="s">
        <v>208</v>
      </c>
      <c r="B32" s="32" t="s">
        <v>28</v>
      </c>
      <c r="C32" s="32" t="s">
        <v>3</v>
      </c>
      <c r="D32" s="33">
        <f>'Приложение 2'!J150</f>
        <v>1180564</v>
      </c>
    </row>
    <row r="33" spans="1:4" s="2" customFormat="1" ht="27.6" x14ac:dyDescent="0.45">
      <c r="A33" s="28" t="s">
        <v>41</v>
      </c>
      <c r="B33" s="29" t="s">
        <v>32</v>
      </c>
      <c r="C33" s="29" t="s">
        <v>7</v>
      </c>
      <c r="D33" s="30">
        <f>D34</f>
        <v>50000</v>
      </c>
    </row>
    <row r="34" spans="1:4" s="2" customFormat="1" ht="27.6" x14ac:dyDescent="0.45">
      <c r="A34" s="38" t="s">
        <v>42</v>
      </c>
      <c r="B34" s="32" t="s">
        <v>32</v>
      </c>
      <c r="C34" s="32" t="s">
        <v>32</v>
      </c>
      <c r="D34" s="33">
        <f>'Приложение 2'!J156</f>
        <v>50000</v>
      </c>
    </row>
    <row r="35" spans="1:4" s="2" customFormat="1" ht="27.6" x14ac:dyDescent="0.45">
      <c r="A35" s="28" t="s">
        <v>70</v>
      </c>
      <c r="B35" s="44" t="s">
        <v>24</v>
      </c>
      <c r="C35" s="44" t="s">
        <v>7</v>
      </c>
      <c r="D35" s="45">
        <f>D36</f>
        <v>1950690</v>
      </c>
    </row>
    <row r="36" spans="1:4" s="2" customFormat="1" ht="27.6" x14ac:dyDescent="0.45">
      <c r="A36" s="31" t="s">
        <v>43</v>
      </c>
      <c r="B36" s="32" t="s">
        <v>24</v>
      </c>
      <c r="C36" s="32" t="s">
        <v>1</v>
      </c>
      <c r="D36" s="33">
        <f>'Приложение 2'!J162</f>
        <v>1950690</v>
      </c>
    </row>
    <row r="37" spans="1:4" s="2" customFormat="1" ht="27.6" x14ac:dyDescent="0.45">
      <c r="A37" s="28" t="s">
        <v>35</v>
      </c>
      <c r="B37" s="29">
        <v>10</v>
      </c>
      <c r="C37" s="29" t="s">
        <v>7</v>
      </c>
      <c r="D37" s="30">
        <f>D38</f>
        <v>639416.94999999995</v>
      </c>
    </row>
    <row r="38" spans="1:4" s="2" customFormat="1" ht="27.6" x14ac:dyDescent="0.45">
      <c r="A38" s="31" t="s">
        <v>34</v>
      </c>
      <c r="B38" s="39" t="s">
        <v>29</v>
      </c>
      <c r="C38" s="39" t="s">
        <v>33</v>
      </c>
      <c r="D38" s="33">
        <f>'Приложение 2'!J168</f>
        <v>639416.94999999995</v>
      </c>
    </row>
    <row r="39" spans="1:4" s="2" customFormat="1" ht="27.6" x14ac:dyDescent="0.45">
      <c r="A39" s="28" t="s">
        <v>8</v>
      </c>
      <c r="B39" s="29" t="s">
        <v>4</v>
      </c>
      <c r="C39" s="29" t="s">
        <v>7</v>
      </c>
      <c r="D39" s="30">
        <f>D40</f>
        <v>2590000</v>
      </c>
    </row>
    <row r="40" spans="1:4" s="2" customFormat="1" ht="29.25" customHeight="1" x14ac:dyDescent="0.45">
      <c r="A40" s="31" t="s">
        <v>27</v>
      </c>
      <c r="B40" s="32" t="s">
        <v>4</v>
      </c>
      <c r="C40" s="32" t="s">
        <v>17</v>
      </c>
      <c r="D40" s="33">
        <f>'Приложение 2'!J179</f>
        <v>2590000</v>
      </c>
    </row>
    <row r="41" spans="1:4" s="2" customFormat="1" ht="18.75" customHeight="1" x14ac:dyDescent="0.45">
      <c r="A41" s="46"/>
      <c r="B41" s="47"/>
      <c r="C41" s="47"/>
      <c r="D41" s="48"/>
    </row>
    <row r="42" spans="1:4" s="2" customFormat="1" ht="29.25" customHeight="1" x14ac:dyDescent="0.45">
      <c r="A42" s="46"/>
      <c r="B42" s="47"/>
      <c r="C42" s="47"/>
      <c r="D42" s="48"/>
    </row>
  </sheetData>
  <autoFilter ref="A5:D40"/>
  <mergeCells count="6">
    <mergeCell ref="A1:D1"/>
    <mergeCell ref="A2:D2"/>
    <mergeCell ref="A4:A5"/>
    <mergeCell ref="D4:D5"/>
    <mergeCell ref="B4:B5"/>
    <mergeCell ref="C4:C5"/>
  </mergeCells>
  <pageMargins left="0.98425196850393704" right="0.31496062992125984" top="0.39370078740157483" bottom="0.27559055118110237" header="0" footer="0"/>
  <pageSetup paperSize="9" scale="7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20" customHeight="1" x14ac:dyDescent="0.25">
      <c r="A1" s="135" t="s">
        <v>255</v>
      </c>
      <c r="B1" s="136"/>
      <c r="C1" s="136"/>
      <c r="D1" s="136"/>
    </row>
    <row r="2" spans="1:4" ht="15.6" x14ac:dyDescent="0.3">
      <c r="A2" s="10"/>
      <c r="B2" s="137" t="s">
        <v>165</v>
      </c>
      <c r="C2" s="137"/>
      <c r="D2" s="137"/>
    </row>
    <row r="3" spans="1:4" ht="15.6" x14ac:dyDescent="0.3">
      <c r="A3" s="10"/>
      <c r="B3" s="138" t="s">
        <v>193</v>
      </c>
      <c r="C3" s="138"/>
      <c r="D3" s="138"/>
    </row>
    <row r="4" spans="1:4" ht="15" x14ac:dyDescent="0.25">
      <c r="A4" s="10"/>
      <c r="B4" s="10"/>
      <c r="C4" s="10"/>
      <c r="D4" s="10"/>
    </row>
    <row r="5" spans="1:4" ht="46.8" x14ac:dyDescent="0.25">
      <c r="A5" s="10"/>
      <c r="B5" s="18" t="s">
        <v>166</v>
      </c>
      <c r="C5" s="18" t="s">
        <v>167</v>
      </c>
      <c r="D5" s="18" t="s">
        <v>168</v>
      </c>
    </row>
    <row r="6" spans="1:4" ht="46.8" x14ac:dyDescent="0.25">
      <c r="A6" s="10"/>
      <c r="B6" s="13" t="s">
        <v>169</v>
      </c>
      <c r="C6" s="19" t="s">
        <v>170</v>
      </c>
      <c r="D6" s="20">
        <f>D7</f>
        <v>2485963.8700000048</v>
      </c>
    </row>
    <row r="7" spans="1:4" ht="31.2" x14ac:dyDescent="0.25">
      <c r="A7" s="10"/>
      <c r="B7" s="13" t="s">
        <v>171</v>
      </c>
      <c r="C7" s="19" t="s">
        <v>172</v>
      </c>
      <c r="D7" s="20">
        <f>D11+D9</f>
        <v>2485963.8700000048</v>
      </c>
    </row>
    <row r="8" spans="1:4" ht="31.2" x14ac:dyDescent="0.25">
      <c r="A8" s="10"/>
      <c r="B8" s="13" t="s">
        <v>173</v>
      </c>
      <c r="C8" s="19" t="s">
        <v>174</v>
      </c>
      <c r="D8" s="21">
        <f>D9</f>
        <v>-82304655.170000002</v>
      </c>
    </row>
    <row r="9" spans="1:4" ht="46.8" x14ac:dyDescent="0.25">
      <c r="A9" s="10"/>
      <c r="B9" s="13" t="s">
        <v>200</v>
      </c>
      <c r="C9" s="19" t="s">
        <v>175</v>
      </c>
      <c r="D9" s="20">
        <f>-'Приложение 2'!K6</f>
        <v>-82304655.170000002</v>
      </c>
    </row>
    <row r="10" spans="1:4" ht="31.2" x14ac:dyDescent="0.25">
      <c r="A10" s="10"/>
      <c r="B10" s="13" t="s">
        <v>176</v>
      </c>
      <c r="C10" s="19" t="s">
        <v>177</v>
      </c>
      <c r="D10" s="20">
        <f>D11</f>
        <v>84790619.040000007</v>
      </c>
    </row>
    <row r="11" spans="1:4" ht="46.8" x14ac:dyDescent="0.25">
      <c r="A11" s="10"/>
      <c r="B11" s="13" t="s">
        <v>201</v>
      </c>
      <c r="C11" s="19" t="s">
        <v>178</v>
      </c>
      <c r="D11" s="20">
        <f>'Приложение 2'!J7</f>
        <v>84790619.040000007</v>
      </c>
    </row>
  </sheetData>
  <mergeCells count="3">
    <mergeCell ref="A1:D1"/>
    <mergeCell ref="B2:D2"/>
    <mergeCell ref="B3:D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sqref="A1:D1"/>
    </sheetView>
  </sheetViews>
  <sheetFormatPr defaultRowHeight="13.2" x14ac:dyDescent="0.25"/>
  <cols>
    <col min="1" max="1" width="1.33203125" customWidth="1"/>
    <col min="2" max="2" width="4.44140625" customWidth="1"/>
    <col min="3" max="3" width="64.33203125" customWidth="1"/>
    <col min="4" max="4" width="19.109375" customWidth="1"/>
  </cols>
  <sheetData>
    <row r="1" spans="1:4" ht="125.25" customHeight="1" x14ac:dyDescent="0.25">
      <c r="A1" s="135" t="s">
        <v>256</v>
      </c>
      <c r="B1" s="136"/>
      <c r="C1" s="136"/>
      <c r="D1" s="136"/>
    </row>
    <row r="2" spans="1:4" ht="18.75" customHeight="1" x14ac:dyDescent="0.25">
      <c r="A2" s="10"/>
      <c r="B2" s="139" t="s">
        <v>220</v>
      </c>
      <c r="C2" s="139"/>
      <c r="D2" s="139"/>
    </row>
    <row r="3" spans="1:4" ht="36" customHeight="1" x14ac:dyDescent="0.25">
      <c r="A3" s="10"/>
      <c r="B3" s="139"/>
      <c r="C3" s="139"/>
      <c r="D3" s="139"/>
    </row>
    <row r="4" spans="1:4" ht="15" x14ac:dyDescent="0.25">
      <c r="A4" s="10"/>
      <c r="B4" s="10"/>
      <c r="C4" s="10"/>
      <c r="D4" s="10"/>
    </row>
    <row r="5" spans="1:4" ht="90.75" customHeight="1" x14ac:dyDescent="0.25">
      <c r="A5" s="10"/>
      <c r="B5" s="11" t="s">
        <v>221</v>
      </c>
      <c r="C5" s="11" t="s">
        <v>222</v>
      </c>
      <c r="D5" s="11" t="s">
        <v>223</v>
      </c>
    </row>
    <row r="6" spans="1:4" ht="15.6" x14ac:dyDescent="0.25">
      <c r="A6" s="10"/>
      <c r="B6" s="12">
        <v>1</v>
      </c>
      <c r="C6" s="13" t="s">
        <v>224</v>
      </c>
      <c r="D6" s="14">
        <v>110000</v>
      </c>
    </row>
    <row r="7" spans="1:4" ht="31.2" x14ac:dyDescent="0.25">
      <c r="A7" s="10"/>
      <c r="B7" s="12">
        <v>2</v>
      </c>
      <c r="C7" s="13" t="s">
        <v>225</v>
      </c>
      <c r="D7" s="14">
        <v>1000</v>
      </c>
    </row>
    <row r="8" spans="1:4" ht="19.5" customHeight="1" x14ac:dyDescent="0.25">
      <c r="A8" s="10"/>
      <c r="B8" s="12">
        <v>3</v>
      </c>
      <c r="C8" s="13" t="s">
        <v>226</v>
      </c>
      <c r="D8" s="15">
        <v>403974</v>
      </c>
    </row>
    <row r="9" spans="1:4" ht="38.25" customHeight="1" x14ac:dyDescent="0.25">
      <c r="A9" s="10"/>
      <c r="B9" s="12">
        <v>4</v>
      </c>
      <c r="C9" s="13" t="s">
        <v>227</v>
      </c>
      <c r="D9" s="14">
        <v>1000</v>
      </c>
    </row>
    <row r="10" spans="1:4" ht="75" customHeight="1" x14ac:dyDescent="0.25">
      <c r="A10" s="10"/>
      <c r="B10" s="12">
        <v>5</v>
      </c>
      <c r="C10" s="13" t="s">
        <v>228</v>
      </c>
      <c r="D10" s="14">
        <v>447000</v>
      </c>
    </row>
    <row r="11" spans="1:4" ht="31.2" x14ac:dyDescent="0.25">
      <c r="A11" s="10"/>
      <c r="B11" s="12">
        <v>6</v>
      </c>
      <c r="C11" s="13" t="s">
        <v>229</v>
      </c>
      <c r="D11" s="14">
        <v>44000</v>
      </c>
    </row>
    <row r="12" spans="1:4" ht="54.75" customHeight="1" x14ac:dyDescent="0.25">
      <c r="A12" s="10"/>
      <c r="B12" s="12">
        <v>7</v>
      </c>
      <c r="C12" s="13" t="s">
        <v>230</v>
      </c>
      <c r="D12" s="14">
        <v>60000</v>
      </c>
    </row>
    <row r="13" spans="1:4" ht="31.2" x14ac:dyDescent="0.25">
      <c r="A13" s="10"/>
      <c r="B13" s="12">
        <v>8</v>
      </c>
      <c r="C13" s="13" t="s">
        <v>231</v>
      </c>
      <c r="D13" s="14">
        <v>1000</v>
      </c>
    </row>
    <row r="14" spans="1:4" ht="31.2" x14ac:dyDescent="0.25">
      <c r="A14" s="10"/>
      <c r="B14" s="12">
        <v>9</v>
      </c>
      <c r="C14" s="13" t="s">
        <v>232</v>
      </c>
      <c r="D14" s="14">
        <v>50000</v>
      </c>
    </row>
    <row r="15" spans="1:4" ht="35.25" customHeight="1" x14ac:dyDescent="0.25">
      <c r="A15" s="10"/>
      <c r="B15" s="12">
        <v>10</v>
      </c>
      <c r="C15" s="13" t="s">
        <v>233</v>
      </c>
      <c r="D15" s="14">
        <v>135000</v>
      </c>
    </row>
    <row r="16" spans="1:4" ht="55.5" customHeight="1" x14ac:dyDescent="0.25">
      <c r="A16" s="10"/>
      <c r="B16" s="12">
        <v>11</v>
      </c>
      <c r="C16" s="13" t="s">
        <v>234</v>
      </c>
      <c r="D16" s="14">
        <v>1815690</v>
      </c>
    </row>
    <row r="17" spans="1:4" ht="73.5" customHeight="1" x14ac:dyDescent="0.25">
      <c r="A17" s="10"/>
      <c r="B17" s="12">
        <v>12</v>
      </c>
      <c r="C17" s="13" t="s">
        <v>235</v>
      </c>
      <c r="D17" s="14">
        <v>2590000</v>
      </c>
    </row>
    <row r="18" spans="1:4" ht="63" customHeight="1" x14ac:dyDescent="0.25">
      <c r="A18" s="10"/>
      <c r="B18" s="12">
        <v>13</v>
      </c>
      <c r="C18" s="13" t="s">
        <v>248</v>
      </c>
      <c r="D18" s="14">
        <v>500</v>
      </c>
    </row>
    <row r="19" spans="1:4" ht="15.6" x14ac:dyDescent="0.25">
      <c r="A19" s="10"/>
      <c r="B19" s="13"/>
      <c r="C19" s="13" t="s">
        <v>236</v>
      </c>
      <c r="D19" s="14">
        <f>SUM(D6:D18)</f>
        <v>5659164</v>
      </c>
    </row>
    <row r="20" spans="1:4" ht="15" x14ac:dyDescent="0.25">
      <c r="A20" s="10"/>
      <c r="B20" s="10"/>
      <c r="C20" s="10"/>
      <c r="D20" s="10"/>
    </row>
    <row r="21" spans="1:4" ht="15.6" x14ac:dyDescent="0.3">
      <c r="A21" s="10"/>
      <c r="B21" s="10"/>
      <c r="C21" s="16"/>
      <c r="D21" s="17"/>
    </row>
  </sheetData>
  <mergeCells count="2">
    <mergeCell ref="A1:D1"/>
    <mergeCell ref="B2:D3"/>
  </mergeCells>
  <pageMargins left="0.70866141732283472" right="0.70866141732283472" top="0.74803149606299213" bottom="0.74803149606299213" header="0.31496062992125984" footer="0.31496062992125984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Приложение4</vt:lpstr>
      <vt:lpstr>Приложение 5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2021-12-22T05:27:02Z</cp:lastPrinted>
  <dcterms:created xsi:type="dcterms:W3CDTF">2015-12-01T10:00:32Z</dcterms:created>
  <dcterms:modified xsi:type="dcterms:W3CDTF">2021-12-22T05:27:29Z</dcterms:modified>
</cp:coreProperties>
</file>