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vDep\Desktop\Совет\Решения\2021\22 от 28.04.2021 измен в бюджет\"/>
    </mc:Choice>
  </mc:AlternateContent>
  <bookViews>
    <workbookView xWindow="0" yWindow="0" windowWidth="16320" windowHeight="5088" activeTab="3"/>
  </bookViews>
  <sheets>
    <sheet name="Приложение 1" sheetId="2" r:id="rId1"/>
    <sheet name="Приложение 2" sheetId="1" r:id="rId2"/>
    <sheet name="Приложение 3" sheetId="3" r:id="rId3"/>
    <sheet name="Приложение 4" sheetId="4" r:id="rId4"/>
  </sheets>
  <definedNames>
    <definedName name="_xlnm._FilterDatabase" localSheetId="0" hidden="1">'Приложение 1'!$A$7:$I$118</definedName>
    <definedName name="_xlnm._FilterDatabase" localSheetId="1" hidden="1">'Приложение 2'!$A$7:$J$173</definedName>
    <definedName name="_xlnm._FilterDatabase" localSheetId="2" hidden="1">'Приложение 3'!$A$10:$D$44</definedName>
    <definedName name="_xlnm.Print_Area" localSheetId="0">'Приложение 1'!$A$1:$I$125</definedName>
    <definedName name="_xlnm.Print_Area" localSheetId="1">'Приложение 2'!$A$1:$J$173</definedName>
    <definedName name="_xlnm.Print_Area" localSheetId="2">'Приложение 3'!$A$1:$D$45</definedName>
  </definedNames>
  <calcPr calcId="152511"/>
</workbook>
</file>

<file path=xl/calcChain.xml><?xml version="1.0" encoding="utf-8"?>
<calcChain xmlns="http://schemas.openxmlformats.org/spreadsheetml/2006/main">
  <c r="I56" i="2" l="1"/>
  <c r="I17" i="2"/>
  <c r="I16" i="2" s="1"/>
  <c r="I19" i="2"/>
  <c r="I18" i="2" s="1"/>
  <c r="I14" i="2"/>
  <c r="I13" i="2" s="1"/>
  <c r="J131" i="1"/>
  <c r="J130" i="1" s="1"/>
  <c r="J129" i="1" s="1"/>
  <c r="D36" i="3" s="1"/>
  <c r="J133" i="1"/>
  <c r="J127" i="1"/>
  <c r="J126" i="1" s="1"/>
  <c r="J125" i="1" s="1"/>
  <c r="D35" i="3" l="1"/>
  <c r="D34" i="3" s="1"/>
  <c r="J124" i="1"/>
  <c r="I15" i="2"/>
  <c r="I12" i="2" s="1"/>
  <c r="J101" i="1" l="1"/>
  <c r="I99" i="2"/>
  <c r="I98" i="2" s="1"/>
  <c r="I95" i="2"/>
  <c r="I94" i="2" s="1"/>
  <c r="I97" i="2"/>
  <c r="I96" i="2" s="1"/>
  <c r="J23" i="1"/>
  <c r="J44" i="1"/>
  <c r="J84" i="1"/>
  <c r="J83" i="1" s="1"/>
  <c r="J113" i="1" l="1"/>
  <c r="J25" i="1" l="1"/>
  <c r="I23" i="2"/>
  <c r="I22" i="2" s="1"/>
  <c r="I21" i="2" s="1"/>
  <c r="I20" i="2" s="1"/>
  <c r="I11" i="2"/>
  <c r="I10" i="2" s="1"/>
  <c r="I9" i="2" s="1"/>
  <c r="J105" i="1"/>
  <c r="J106" i="1"/>
  <c r="J107" i="1"/>
  <c r="J74" i="1" l="1"/>
  <c r="J73" i="1" s="1"/>
  <c r="I26" i="2"/>
  <c r="I27" i="2"/>
  <c r="I75" i="2"/>
  <c r="J150" i="1"/>
  <c r="I25" i="2" l="1"/>
  <c r="I24" i="2" s="1"/>
  <c r="J70" i="1"/>
  <c r="I115" i="2" l="1"/>
  <c r="I114" i="2" s="1"/>
  <c r="I113" i="2"/>
  <c r="I112" i="2" s="1"/>
  <c r="I68" i="2"/>
  <c r="I67" i="2" s="1"/>
  <c r="J166" i="1"/>
  <c r="J33" i="1"/>
  <c r="J32" i="1" s="1"/>
  <c r="J31" i="1" s="1"/>
  <c r="D17" i="3" s="1"/>
  <c r="I118" i="2"/>
  <c r="I117" i="2"/>
  <c r="I111" i="2"/>
  <c r="I110" i="2"/>
  <c r="I109" i="2"/>
  <c r="I108" i="2"/>
  <c r="I107" i="2"/>
  <c r="I105" i="2"/>
  <c r="I104" i="2" s="1"/>
  <c r="I103" i="2"/>
  <c r="I102" i="2" s="1"/>
  <c r="I101" i="2"/>
  <c r="I100" i="2" s="1"/>
  <c r="J17" i="1"/>
  <c r="J153" i="1"/>
  <c r="J155" i="1"/>
  <c r="J168" i="1"/>
  <c r="J171" i="1"/>
  <c r="J142" i="1"/>
  <c r="J141" i="1" s="1"/>
  <c r="J119" i="1"/>
  <c r="J118" i="1" s="1"/>
  <c r="J94" i="1"/>
  <c r="J95" i="1"/>
  <c r="J87" i="1"/>
  <c r="J86" i="1" s="1"/>
  <c r="J76" i="1"/>
  <c r="J72" i="1" s="1"/>
  <c r="I46" i="2"/>
  <c r="I45" i="2" s="1"/>
  <c r="I48" i="2"/>
  <c r="I47" i="2" s="1"/>
  <c r="I51" i="2"/>
  <c r="I50" i="2" s="1"/>
  <c r="I53" i="2"/>
  <c r="I52" i="2" s="1"/>
  <c r="I55" i="2"/>
  <c r="I54" i="2" s="1"/>
  <c r="I58" i="2"/>
  <c r="I57" i="2" s="1"/>
  <c r="I60" i="2"/>
  <c r="I59" i="2" s="1"/>
  <c r="I63" i="2"/>
  <c r="I62" i="2" s="1"/>
  <c r="I61" i="2" s="1"/>
  <c r="J120" i="1"/>
  <c r="J122" i="1"/>
  <c r="J112" i="1"/>
  <c r="J46" i="1"/>
  <c r="J43" i="1" s="1"/>
  <c r="J165" i="1" l="1"/>
  <c r="I106" i="2"/>
  <c r="I49" i="2"/>
  <c r="I116" i="2"/>
  <c r="I44" i="2"/>
  <c r="I74" i="2"/>
  <c r="I73" i="2" s="1"/>
  <c r="I72" i="2"/>
  <c r="I71" i="2" s="1"/>
  <c r="I70" i="2"/>
  <c r="I69" i="2" s="1"/>
  <c r="I93" i="2"/>
  <c r="I92" i="2" s="1"/>
  <c r="I91" i="2"/>
  <c r="I90" i="2" s="1"/>
  <c r="I89" i="2"/>
  <c r="I88" i="2" s="1"/>
  <c r="I87" i="2"/>
  <c r="I86" i="2" s="1"/>
  <c r="I85" i="2"/>
  <c r="I84" i="2" s="1"/>
  <c r="I83" i="2"/>
  <c r="I82" i="2" s="1"/>
  <c r="I79" i="2"/>
  <c r="I78" i="2" s="1"/>
  <c r="I77" i="2"/>
  <c r="I76" i="2" s="1"/>
  <c r="I81" i="2"/>
  <c r="I80" i="2" s="1"/>
  <c r="I66" i="2"/>
  <c r="I65" i="2" s="1"/>
  <c r="I64" i="2" l="1"/>
  <c r="D33" i="3"/>
  <c r="I30" i="2" l="1"/>
  <c r="I43" i="2"/>
  <c r="I42" i="2" s="1"/>
  <c r="I40" i="2"/>
  <c r="I39" i="2" s="1"/>
  <c r="I38" i="2" s="1"/>
  <c r="I35" i="2"/>
  <c r="I34" i="2" s="1"/>
  <c r="I37" i="2"/>
  <c r="I36" i="2" s="1"/>
  <c r="I33" i="2"/>
  <c r="I32" i="2" s="1"/>
  <c r="I41" i="2" l="1"/>
  <c r="I31" i="2"/>
  <c r="J90" i="1"/>
  <c r="J160" i="1"/>
  <c r="J138" i="1"/>
  <c r="J145" i="1"/>
  <c r="J143" i="1"/>
  <c r="J88" i="1"/>
  <c r="J59" i="1"/>
  <c r="J51" i="1"/>
  <c r="J21" i="1"/>
  <c r="J16" i="1" s="1"/>
  <c r="J29" i="1"/>
  <c r="J159" i="1" l="1"/>
  <c r="J158" i="1" s="1"/>
  <c r="J137" i="1"/>
  <c r="J135" i="1" s="1"/>
  <c r="D38" i="3" s="1"/>
  <c r="J50" i="1"/>
  <c r="J49" i="1" s="1"/>
  <c r="J28" i="1"/>
  <c r="J27" i="1" s="1"/>
  <c r="D16" i="3" s="1"/>
  <c r="D44" i="3" l="1"/>
  <c r="J157" i="1"/>
  <c r="J136" i="1"/>
  <c r="J48" i="1"/>
  <c r="D21" i="3"/>
  <c r="D20" i="3" s="1"/>
  <c r="J140" i="1"/>
  <c r="D40" i="3"/>
  <c r="J116" i="1" l="1"/>
  <c r="J115" i="1" s="1"/>
  <c r="J110" i="1"/>
  <c r="J109" i="1" s="1"/>
  <c r="J97" i="1"/>
  <c r="J100" i="1"/>
  <c r="J99" i="1" s="1"/>
  <c r="J93" i="1"/>
  <c r="J149" i="1"/>
  <c r="J79" i="1"/>
  <c r="J81" i="1"/>
  <c r="J104" i="1" l="1"/>
  <c r="D30" i="3"/>
  <c r="J148" i="1"/>
  <c r="J147" i="1" s="1"/>
  <c r="D42" i="3" s="1"/>
  <c r="D41" i="3" s="1"/>
  <c r="D32" i="3"/>
  <c r="D31" i="3" l="1"/>
  <c r="D29" i="3" s="1"/>
  <c r="J92" i="1"/>
  <c r="J77" i="1"/>
  <c r="D27" i="3" s="1"/>
  <c r="J64" i="1"/>
  <c r="J63" i="1" s="1"/>
  <c r="J62" i="1" s="1"/>
  <c r="D25" i="3" l="1"/>
  <c r="I29" i="2"/>
  <c r="I28" i="2" s="1"/>
  <c r="I8" i="2" s="1"/>
  <c r="J13" i="1"/>
  <c r="J37" i="1"/>
  <c r="J41" i="1"/>
  <c r="J40" i="1" s="1"/>
  <c r="J39" i="1" s="1"/>
  <c r="J68" i="1"/>
  <c r="J67" i="1" s="1"/>
  <c r="J57" i="1"/>
  <c r="J56" i="1" s="1"/>
  <c r="J36" i="1" l="1"/>
  <c r="J35" i="1" s="1"/>
  <c r="D18" i="3" s="1"/>
  <c r="J12" i="1"/>
  <c r="J11" i="1" s="1"/>
  <c r="D13" i="3" s="1"/>
  <c r="D19" i="3"/>
  <c r="J15" i="1"/>
  <c r="J55" i="1"/>
  <c r="J164" i="1"/>
  <c r="J163" i="1" s="1"/>
  <c r="J162" i="1" s="1"/>
  <c r="D43" i="3"/>
  <c r="J10" i="1" l="1"/>
  <c r="D15" i="3"/>
  <c r="K28" i="2"/>
  <c r="J66" i="1"/>
  <c r="D26" i="3" s="1"/>
  <c r="D28" i="3"/>
  <c r="J54" i="1"/>
  <c r="D23" i="3"/>
  <c r="D22" i="3" s="1"/>
  <c r="D39" i="3"/>
  <c r="D14" i="3"/>
  <c r="J61" i="1" l="1"/>
  <c r="D24" i="3"/>
  <c r="D12" i="3"/>
  <c r="D11" i="3" s="1"/>
  <c r="D37" i="3"/>
  <c r="J9" i="1" l="1"/>
  <c r="J8" i="1" s="1"/>
  <c r="D13" i="4" l="1"/>
  <c r="K7" i="1"/>
  <c r="D11" i="4" s="1"/>
  <c r="D10" i="4" s="1"/>
  <c r="D12" i="4"/>
  <c r="D9" i="4"/>
  <c r="D8" i="4" s="1"/>
</calcChain>
</file>

<file path=xl/sharedStrings.xml><?xml version="1.0" encoding="utf-8"?>
<sst xmlns="http://schemas.openxmlformats.org/spreadsheetml/2006/main" count="2234" uniqueCount="222">
  <si>
    <t>200</t>
  </si>
  <si>
    <t>01</t>
  </si>
  <si>
    <t>0</t>
  </si>
  <si>
    <t>05</t>
  </si>
  <si>
    <t>11</t>
  </si>
  <si>
    <t>000</t>
  </si>
  <si>
    <t>00000</t>
  </si>
  <si>
    <t>00</t>
  </si>
  <si>
    <t>Физическая культура и спорт</t>
  </si>
  <si>
    <t>800</t>
  </si>
  <si>
    <t>99</t>
  </si>
  <si>
    <t>Иные бюджетные ассигнования</t>
  </si>
  <si>
    <t>04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</si>
  <si>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</si>
  <si>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</si>
  <si>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Непрограммные расходы</t>
  </si>
  <si>
    <t>Другие вопросы в области жилищно-коммунального хозяйства</t>
  </si>
  <si>
    <t>02</t>
  </si>
  <si>
    <t>Коммунальное хозяйство</t>
  </si>
  <si>
    <t>Жилищно-коммунальное хозяйство</t>
  </si>
  <si>
    <t>09</t>
  </si>
  <si>
    <t>Закупка товаров, работ и услуг для обеспечения государственных (муниципальных) нужд</t>
  </si>
  <si>
    <t>81002</t>
  </si>
  <si>
    <t>Дорожное хозяйство (дорожные фонды)</t>
  </si>
  <si>
    <t>08</t>
  </si>
  <si>
    <t>Транспорт</t>
  </si>
  <si>
    <t>Национальная экономика</t>
  </si>
  <si>
    <t>Массовый спорт</t>
  </si>
  <si>
    <t>06</t>
  </si>
  <si>
    <t>10</t>
  </si>
  <si>
    <t>300</t>
  </si>
  <si>
    <t>Социальное обеспечение и иные выплаты населению</t>
  </si>
  <si>
    <t>07</t>
  </si>
  <si>
    <t>03</t>
  </si>
  <si>
    <t>Социальное обеспечение населения</t>
  </si>
  <si>
    <t>Социальная политика</t>
  </si>
  <si>
    <t>13</t>
  </si>
  <si>
    <t>90200</t>
  </si>
  <si>
    <t>Другие общегосударственные вопросы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</si>
  <si>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</si>
  <si>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</si>
  <si>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Образование</t>
  </si>
  <si>
    <t>Молодежная политика и оздоровление детей</t>
  </si>
  <si>
    <t>Культура</t>
  </si>
  <si>
    <t>500</t>
  </si>
  <si>
    <t>Межбюджетные трансферты</t>
  </si>
  <si>
    <t>12</t>
  </si>
  <si>
    <t>51180</t>
  </si>
  <si>
    <t>Осуществление первичного воинского учета на территориях, где отсутствуют военные комиссариаты</t>
  </si>
  <si>
    <t>Мобилизационная и вневойсковая подготовка</t>
  </si>
  <si>
    <t>Национальная оборона</t>
  </si>
  <si>
    <t>Другие вопросы в области национальной экономики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</si>
  <si>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</si>
  <si>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</si>
  <si>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Резервные фонды местных администраций</t>
  </si>
  <si>
    <t>Резервные фонды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</si>
  <si>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</si>
  <si>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Глава муниципального образования</t>
  </si>
  <si>
    <t>Функционирование высшего должностного лица субъекта Российской Федерации и муниципального образования</t>
  </si>
  <si>
    <t>ВСЕГО</t>
  </si>
  <si>
    <t>направление</t>
  </si>
  <si>
    <t>мероприятие</t>
  </si>
  <si>
    <t>подпрограмма</t>
  </si>
  <si>
    <t>программа</t>
  </si>
  <si>
    <t xml:space="preserve"> группа вида расходов</t>
  </si>
  <si>
    <t xml:space="preserve">целевая статья </t>
  </si>
  <si>
    <t>подраздел</t>
  </si>
  <si>
    <t>раздел</t>
  </si>
  <si>
    <t>ведомство</t>
  </si>
  <si>
    <t>Наименование</t>
  </si>
  <si>
    <t>Культура, кинематография</t>
  </si>
  <si>
    <t>Финансовое обеспечение выполнения функций органов местного самоуправления</t>
  </si>
  <si>
    <t>Ремонт автомобильных дорог общего пользования местного значения</t>
  </si>
  <si>
    <t>Код классификации</t>
  </si>
  <si>
    <t>60004</t>
  </si>
  <si>
    <t>Организация и содержание мест захоронения</t>
  </si>
  <si>
    <t>руб.</t>
  </si>
  <si>
    <t>60</t>
  </si>
  <si>
    <t>21801</t>
  </si>
  <si>
    <t>Предупреждение и ликвдация последствий чрезвычайных ситуаций и стихийных бедствий природного и техногенного характера</t>
  </si>
  <si>
    <t>Водное хозяйство</t>
  </si>
  <si>
    <t>Мероприятия в области использования, охраны водных объектов и гидротехнических сооружений</t>
  </si>
  <si>
    <t>28001</t>
  </si>
  <si>
    <t>61</t>
  </si>
  <si>
    <t>Содержание   автомобильных дорог  общего пользования местного значения за счет средств дорожного фонда</t>
  </si>
  <si>
    <t>Содержание автомобильных дорог общего пользования местного значения за счет средств бюджетов поселений</t>
  </si>
  <si>
    <t>Жилищное хозяйство</t>
  </si>
  <si>
    <t>Капитальный ремонт муниципального жилищного фонда</t>
  </si>
  <si>
    <t>Мероприятия в области жилищного хозяйства</t>
  </si>
  <si>
    <t>Мероприятия в области коммунального хозяйства</t>
  </si>
  <si>
    <t>Возмещение потерь в доходах юридическим лицам, индивидуальным предпринимателям, физическим лицаи предоставляющих банные услуги</t>
  </si>
  <si>
    <t>65002</t>
  </si>
  <si>
    <t>65003</t>
  </si>
  <si>
    <t>35105</t>
  </si>
  <si>
    <t>Благоустройство</t>
  </si>
  <si>
    <t>62</t>
  </si>
  <si>
    <t>Уличное освещение</t>
  </si>
  <si>
    <t>60001</t>
  </si>
  <si>
    <t>63</t>
  </si>
  <si>
    <t>Прочие мероприятия по благоустройству городских округов и поселений</t>
  </si>
  <si>
    <t>60005</t>
  </si>
  <si>
    <t>802</t>
  </si>
  <si>
    <t>51401</t>
  </si>
  <si>
    <t>Мероприятия в области социальной политики</t>
  </si>
  <si>
    <t>52106</t>
  </si>
  <si>
    <t>Расходы на осуществление переданных полномочий органам местного самоуправления муниципального района по проведению мероприятий для детей и молодежи в области молодежной политики</t>
  </si>
  <si>
    <t>Расходы на осуществление переданных полномочий органам местного самоуправления муниципального района по созданию условий для организации досуга и обеспечения жителей поселения услугами организаций культуры</t>
  </si>
  <si>
    <t>Расходы на осуществление переданных полномочий органам местного самоуправления муниципального района по организации библиотечного обслуживания населения, комплектование и обеспечение сохранности библиотечных фондов библиотек поселения</t>
  </si>
  <si>
    <t>52107</t>
  </si>
  <si>
    <t>52108</t>
  </si>
  <si>
    <t>Администрация Кусинского городского поселения</t>
  </si>
  <si>
    <t>Обеспечение деятельности финансовых, налоговых и таможенных органов и органов финансового (финансово-бюджетного) надзора</t>
  </si>
  <si>
    <t>52102</t>
  </si>
  <si>
    <t xml:space="preserve">Расходы на осуществление переданных полномочий органам местного самоуправления муниципального района по исполнению бюджета и  контролю за исполнением данного бюджета </t>
  </si>
  <si>
    <t>52101</t>
  </si>
  <si>
    <t xml:space="preserve">Расходы на осуществление переданных полномочий органам местного самоуправления муниципального района по формированию архивных фондов поселения </t>
  </si>
  <si>
    <t>52103</t>
  </si>
  <si>
    <t xml:space="preserve">Расходы на осуществление переданных полномочий органам местного самоуправления муниципального района по организации и осуществлению мероприятий по гражданской обороне, защите населения и территории поселения от чрезвычайных ситуаций природного и техногенного характера </t>
  </si>
  <si>
    <t>Межбюджетные трансфетры</t>
  </si>
  <si>
    <t>Расходы на осуществление переданных полномочий органам местного самоуправления муниципального района по регулированию вопросов местного значения в сфере архитектуры и градостроительства</t>
  </si>
  <si>
    <t>52104</t>
  </si>
  <si>
    <t>52105</t>
  </si>
  <si>
    <t>Расходы на осуществление переданных полномочий органам местного самоуправления муниципального района по содействию в развитии сельскохозяйственного производства, создание условий для развития малого и среднего предпринимательства</t>
  </si>
  <si>
    <t>Расходы на осуществление переданных полномочий органам местного самоуправления муниципального района по обеспечению условий для развития на территории поселения физической культуры и  спорта, организации проведения официальных физкультурно-оздоровительных и спортивных мероприятий поселения</t>
  </si>
  <si>
    <t>52109</t>
  </si>
  <si>
    <t>Иные выплаты населению</t>
  </si>
  <si>
    <t>Возмещения потерь в доходах организациям автомобильного транспорта, возникающих вследствие государственного регулирования тарифа на перевозки пассажиров автомобильным транспортом городских маршрутов</t>
  </si>
  <si>
    <t xml:space="preserve">Совет депутатов Кусинского городского поселения </t>
  </si>
  <si>
    <t>Муниципальная программа "Управление муниципальным имуществом и земельными ресурсами Кусинского городского поселения"</t>
  </si>
  <si>
    <t>Целевая программа "Развитие дорожного хозяйства Кусинского городского поселения"</t>
  </si>
  <si>
    <t>Адресная программа "Развитие сетей уличного освещения на территории Кусинского городского поселения Кусинского муниципального района Челябинской области"</t>
  </si>
  <si>
    <t>Муниципальная целевая комплексная программа "Благоустройство территории Кусинского городского поселения"</t>
  </si>
  <si>
    <t xml:space="preserve">  </t>
  </si>
  <si>
    <t>Муниципальная программа "Транспортное обслуживание населения Кусинского городского поселения"</t>
  </si>
  <si>
    <t>65</t>
  </si>
  <si>
    <t>Муниципальная программа "Модернизация жилищно-коммунального хозяйства на территории Кусинского городского поселения"</t>
  </si>
  <si>
    <t>66</t>
  </si>
  <si>
    <t>Муниципальная программа "Благоустройство и содержание кладбищ на территории Кусинского городского поселения"</t>
  </si>
  <si>
    <t>67</t>
  </si>
  <si>
    <t>Возмещение  60% от общей суммы предъявленной за потребленную электроэнергию оборудованием, установленного на скважинах и очистных сооружениях</t>
  </si>
  <si>
    <t>99010</t>
  </si>
  <si>
    <t>99000</t>
  </si>
  <si>
    <t>Закупка товаров, работ и услуг для  государственных (муниципальных) нужд</t>
  </si>
  <si>
    <t>Уплата налогов</t>
  </si>
  <si>
    <t>99770</t>
  </si>
  <si>
    <t>07070</t>
  </si>
  <si>
    <t>Выполнение кадастровых работ, оценка, инвентаризация, содержание и прочие расходы в отношении  государственной и муниципальной собственности</t>
  </si>
  <si>
    <t>Закупка товаров, работ и услуг для государственных (муниципальных) нужд</t>
  </si>
  <si>
    <t>Премии и иные поощрения на территории муниципального образования</t>
  </si>
  <si>
    <t>99080</t>
  </si>
  <si>
    <t>ЮЛ201</t>
  </si>
  <si>
    <t>ЮЛ202</t>
  </si>
  <si>
    <t>Компенсация расходов автотранспортных предприятий, связанных с предоставлением сезонных льгот пенсионерам-садоводам, пенсионерам-огородникам на автомобильном транспорте садоводо-огороднических маршрутов</t>
  </si>
  <si>
    <t>82002</t>
  </si>
  <si>
    <t>82003</t>
  </si>
  <si>
    <t>ЮЛ203</t>
  </si>
  <si>
    <t>ЮЛ204</t>
  </si>
  <si>
    <t>Выполнение публичных обязательств перед физическим лицом, подлежащих исполнению в денежной форме (доплаты к пенсиям государственных служащих субъектов Российской федерации и муниципальных служащих)</t>
  </si>
  <si>
    <t>95491</t>
  </si>
  <si>
    <t>Выполнение публичных обязательств перед физическим лицом, подлежащих исполнению в денежной форме (ежемесячная денежная выплата гражданам, которым присвоено звание "Почетный гражданин Кусинского городского поселения)</t>
  </si>
  <si>
    <t>95492</t>
  </si>
  <si>
    <t>Ремонт автомобильных дорог общего пользования местного значения за счет средств бюджетов поселений</t>
  </si>
  <si>
    <t>99140</t>
  </si>
  <si>
    <t>Обеспечение проведение выборов и референдумов</t>
  </si>
  <si>
    <t>21100</t>
  </si>
  <si>
    <t>Председатель представительного органа муниципального образования</t>
  </si>
  <si>
    <t>Проведение выборов в законодательные (представительные) органы местного самоуправления</t>
  </si>
  <si>
    <t>Муниципальная программа "Обеспечение общественного порядка и противодействие преступности в Кусинском муниципальном районе"</t>
  </si>
  <si>
    <t>Источники внутреннего финансирования дефицита</t>
  </si>
  <si>
    <t>Код бюджетной классификации Российской Федерации</t>
  </si>
  <si>
    <t>Наименование источника средств</t>
  </si>
  <si>
    <t>Сумма, рублей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</si>
  <si>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</si>
  <si>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</si>
  <si>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</si>
  <si>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бюджета</t>
  </si>
  <si>
    <t>01 05 02 00 00 0000 500</t>
  </si>
  <si>
    <t>Увеличение прочих остатков средств бюджетов</t>
  </si>
  <si>
    <t>Увеличение прочих остатков денежных средств бюджетов поселений</t>
  </si>
  <si>
    <t>01 05 02 00 00 0000 600</t>
  </si>
  <si>
    <t>Уменьшение прочих остатков средств бюджетов</t>
  </si>
  <si>
    <t>Уменьшение прочих остатков денежных средств бюджетов поселений</t>
  </si>
  <si>
    <t>38</t>
  </si>
  <si>
    <t>S6050</t>
  </si>
  <si>
    <t>Муниципальная программа "Развитие дорожного хозяйства в Кусинском муниципальном районе"</t>
  </si>
  <si>
    <t>Капитальный ремонт, ремонт и содержание автомобильных дорог общего пользования местного значения</t>
  </si>
  <si>
    <t>Муниципальная программа «Благоустройство населенных пунктов Кусинского муниципального района"</t>
  </si>
  <si>
    <t>32</t>
  </si>
  <si>
    <t>Федеральный проект "Формирование комфортной городской среды"</t>
  </si>
  <si>
    <t>F2</t>
  </si>
  <si>
    <t>Реализация программ формирования современной городской среды</t>
  </si>
  <si>
    <t>55550</t>
  </si>
  <si>
    <t xml:space="preserve">Ведомственная структура расходов
бюджета Кусинского городского поселения на 2021 год </t>
  </si>
  <si>
    <t>Сумма
2021</t>
  </si>
  <si>
    <t xml:space="preserve">Распределение бюджетных ассигнований по целевым статьям 
(муниципальным программам Кусинского городского поселения и непрограммным направлениям деятельности), группам видов расходов, разделам и подразделам классификации расходов бюджетов на 2021 год </t>
  </si>
  <si>
    <t xml:space="preserve">Распределение бюджетных ассигнований по разделам и подразделам 
классификации расходов бюджетов на 2021 год </t>
  </si>
  <si>
    <t>бюджета Кусинского городского поселения на 2021 год</t>
  </si>
  <si>
    <t>Другие мероприятия по реализации государственных функций</t>
  </si>
  <si>
    <t>60006</t>
  </si>
  <si>
    <t>52120</t>
  </si>
  <si>
    <t xml:space="preserve">Расходы на осуществление переданных полномочий органам местного самоуправления муниципального района по регулированию вопросов местного значения в сфере землеустройства и землепользования </t>
  </si>
  <si>
    <t>52110</t>
  </si>
  <si>
    <t xml:space="preserve">Расходы на осуществление переданных полномочий органам местного самоуправления муниципального района на осуществление внутреннего муниципального финансового контроля </t>
  </si>
  <si>
    <t>01 05 02 01 13 0000 510</t>
  </si>
  <si>
    <t>01 05 02 01 13 0000 610</t>
  </si>
  <si>
    <t>Охрана окружающей среды</t>
  </si>
  <si>
    <t>Охрана объектов растительного и животного мира и среды их обитания</t>
  </si>
  <si>
    <t>Муниципальна программа "Охрана окружающей среды в Кусинском муниципальном районе"</t>
  </si>
  <si>
    <t>14</t>
  </si>
  <si>
    <t>Развитие, обустройство и восстановление озелененных территорий ландшафтно-рекреационных зон</t>
  </si>
  <si>
    <t>47000</t>
  </si>
  <si>
    <t>Другие вопросы в области охраны окружающей среды</t>
  </si>
  <si>
    <t>G2</t>
  </si>
  <si>
    <t>Региональный проект "Комплексная система обращения с твердыми коммунальными отходами"</t>
  </si>
  <si>
    <t>43120</t>
  </si>
  <si>
    <t>S3120</t>
  </si>
  <si>
    <t>Создание и содержание мест (площадок) накопления твердых коммунальных отходов за счет средств местного бюджета</t>
  </si>
  <si>
    <t>Создание и содержание мест (площадок) накопления твердых коммунальных отходов</t>
  </si>
  <si>
    <t xml:space="preserve"> Приложение 1
к решению Совета депутатов 
Кусинского городского поселения 
«О бюджете Кусинского городского 
поселения на 2021 год и на плановый
период 2022, 2023 годов»
от 28.04.2021 г № 22
</t>
  </si>
  <si>
    <t xml:space="preserve">Приложение 2
к решению Совета депутатов 
Кусинского городского поселения
«О бюджете Кусинского городского 
поселения на 2021 год и на плановый
период 2022, 2023 годов»
от 28.04.2021 г № 22
  </t>
  </si>
  <si>
    <t xml:space="preserve">Приложение 3
к решению Совета депутатов 
Кусинского городского поселения 
«О бюджете Кусинского городского 
поселения на 2021 год и на плановый
период 2022, 2023 годов»
от 28.04.2021 г № 22
</t>
  </si>
  <si>
    <t xml:space="preserve">Приложение 4
к решению Совета депутатов 
Кусинского городского поселения 
«О бюджете Кусинского городского 
поселения на 2021 год и на плановый
период 2022,2023 годов»
от 28.04.2021 г № 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</si>
</sst>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5" formatCode="#,##0.00_ ;\-#,##0.00\ "/>
  </numFmts>
  <fonts count="12" x14ac:knownFonts="1">
    <font>
      <sz val="10"/>
      <name val="Arial Cyr"/>
      <charset val="204"/>
    </font>
    <font>
      <sz val="22"/>
      <name val="Arial Cyr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/>
    <xf numFmtId="0" fontId="0" fillId="0" borderId="0" xfId="0" applyFill="1"/>
    <xf numFmtId="0" fontId="0" fillId="0" borderId="0" xfId="0" applyFill="1" applyAlignment="1">
      <alignment horizontal="left" vertical="top"/>
    </xf>
    <xf numFmtId="0" fontId="4" fillId="3" borderId="0" xfId="0" applyFont="1" applyFill="1"/>
    <xf numFmtId="0" fontId="3" fillId="3" borderId="0" xfId="0" applyFont="1" applyFill="1" applyAlignment="1">
      <alignment horizontal="right" vertical="top" wrapText="1"/>
    </xf>
    <xf numFmtId="0" fontId="3" fillId="3" borderId="0" xfId="0" applyFont="1" applyFill="1" applyAlignment="1">
      <alignment horizontal="right" vertical="top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right"/>
    </xf>
    <xf numFmtId="49" fontId="5" fillId="3" borderId="1" xfId="0" applyNumberFormat="1" applyFont="1" applyFill="1" applyBorder="1" applyAlignment="1">
      <alignment horizontal="center" vertical="center" textRotation="90" wrapText="1" readingOrder="1"/>
    </xf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right" vertical="center" readingOrder="1"/>
    </xf>
    <xf numFmtId="4" fontId="5" fillId="3" borderId="1" xfId="0" applyNumberFormat="1" applyFont="1" applyFill="1" applyBorder="1" applyAlignment="1">
      <alignment horizontal="right" vertical="center" wrapText="1" readingOrder="1"/>
    </xf>
    <xf numFmtId="0" fontId="3" fillId="3" borderId="1" xfId="0" applyNumberFormat="1" applyFont="1" applyFill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 readingOrder="1"/>
    </xf>
    <xf numFmtId="49" fontId="3" fillId="2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right" vertical="center" wrapText="1" readingOrder="1"/>
    </xf>
    <xf numFmtId="49" fontId="3" fillId="3" borderId="1" xfId="0" applyNumberFormat="1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right" vertical="center" readingOrder="1"/>
    </xf>
    <xf numFmtId="0" fontId="6" fillId="3" borderId="1" xfId="0" applyNumberFormat="1" applyFont="1" applyFill="1" applyBorder="1" applyAlignment="1">
      <alignment horizontal="left" vertical="top" wrapText="1"/>
    </xf>
    <xf numFmtId="164" fontId="6" fillId="2" borderId="1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6" fillId="3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left" vertical="center" wrapText="1"/>
    </xf>
    <xf numFmtId="0" fontId="8" fillId="3" borderId="0" xfId="0" applyFont="1" applyFill="1"/>
    <xf numFmtId="4" fontId="3" fillId="3" borderId="0" xfId="0" applyNumberFormat="1" applyFont="1" applyFill="1" applyAlignment="1">
      <alignment horizontal="right" vertical="center"/>
    </xf>
    <xf numFmtId="0" fontId="5" fillId="3" borderId="1" xfId="0" applyNumberFormat="1" applyFont="1" applyFill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5" fillId="3" borderId="1" xfId="0" applyFont="1" applyFill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left" vertical="top" wrapText="1"/>
    </xf>
    <xf numFmtId="0" fontId="9" fillId="3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vertical="top"/>
    </xf>
    <xf numFmtId="0" fontId="5" fillId="3" borderId="1" xfId="0" applyFont="1" applyFill="1" applyBorder="1" applyAlignment="1">
      <alignment horizontal="right" vertical="top"/>
    </xf>
    <xf numFmtId="4" fontId="5" fillId="3" borderId="1" xfId="0" applyNumberFormat="1" applyFont="1" applyFill="1" applyBorder="1" applyAlignment="1">
      <alignment horizontal="right" vertical="top"/>
    </xf>
    <xf numFmtId="49" fontId="5" fillId="3" borderId="1" xfId="0" applyNumberFormat="1" applyFont="1" applyFill="1" applyBorder="1" applyAlignment="1">
      <alignment horizontal="right" vertical="top" wrapText="1"/>
    </xf>
    <xf numFmtId="4" fontId="5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vertical="top"/>
    </xf>
    <xf numFmtId="49" fontId="3" fillId="3" borderId="1" xfId="0" applyNumberFormat="1" applyFont="1" applyFill="1" applyBorder="1" applyAlignment="1">
      <alignment horizontal="right" vertical="top" wrapText="1"/>
    </xf>
    <xf numFmtId="4" fontId="3" fillId="3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vertical="top" wrapText="1"/>
    </xf>
    <xf numFmtId="0" fontId="3" fillId="0" borderId="1" xfId="0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right" vertical="top" wrapText="1"/>
    </xf>
    <xf numFmtId="49" fontId="5" fillId="2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right" vertical="center" wrapText="1" readingOrder="1"/>
    </xf>
    <xf numFmtId="4" fontId="3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 applyFill="1" applyBorder="1" applyAlignment="1">
      <alignment horizontal="right" vertical="center" wrapText="1" readingOrder="1"/>
    </xf>
    <xf numFmtId="0" fontId="3" fillId="3" borderId="0" xfId="0" applyFont="1" applyFill="1" applyAlignment="1">
      <alignment horizontal="left" vertical="top"/>
    </xf>
    <xf numFmtId="0" fontId="3" fillId="3" borderId="1" xfId="0" applyFont="1" applyFill="1" applyBorder="1" applyAlignment="1">
      <alignment horizontal="right" vertical="top"/>
    </xf>
    <xf numFmtId="4" fontId="4" fillId="3" borderId="0" xfId="0" applyNumberFormat="1" applyFont="1" applyFill="1"/>
    <xf numFmtId="49" fontId="5" fillId="3" borderId="1" xfId="0" applyNumberFormat="1" applyFont="1" applyFill="1" applyBorder="1" applyAlignment="1">
      <alignment horizontal="right" vertical="center" wrapText="1" readingOrder="1"/>
    </xf>
    <xf numFmtId="49" fontId="9" fillId="2" borderId="1" xfId="0" applyNumberFormat="1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horizontal="right" vertical="center" readingOrder="1"/>
    </xf>
    <xf numFmtId="49" fontId="3" fillId="2" borderId="1" xfId="0" applyNumberFormat="1" applyFont="1" applyFill="1" applyBorder="1" applyAlignment="1">
      <alignment horizontal="justify" vertical="top" wrapText="1"/>
    </xf>
    <xf numFmtId="49" fontId="8" fillId="3" borderId="1" xfId="0" applyNumberFormat="1" applyFont="1" applyFill="1" applyBorder="1" applyAlignment="1">
      <alignment horizontal="right" vertical="center"/>
    </xf>
    <xf numFmtId="49" fontId="8" fillId="3" borderId="3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right" vertical="center" readingOrder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165" fontId="3" fillId="0" borderId="1" xfId="0" applyNumberFormat="1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justify" vertical="top" wrapText="1"/>
    </xf>
    <xf numFmtId="49" fontId="10" fillId="4" borderId="1" xfId="0" applyNumberFormat="1" applyFont="1" applyFill="1" applyBorder="1" applyAlignment="1">
      <alignment horizontal="justify" vertical="top" wrapText="1"/>
    </xf>
    <xf numFmtId="49" fontId="5" fillId="3" borderId="1" xfId="0" applyNumberFormat="1" applyFont="1" applyFill="1" applyBorder="1" applyAlignment="1">
      <alignment horizontal="right" vertical="top" readingOrder="1"/>
    </xf>
    <xf numFmtId="4" fontId="5" fillId="3" borderId="1" xfId="0" applyNumberFormat="1" applyFont="1" applyFill="1" applyBorder="1" applyAlignment="1">
      <alignment horizontal="right" vertical="top" wrapText="1" readingOrder="1"/>
    </xf>
    <xf numFmtId="49" fontId="3" fillId="3" borderId="1" xfId="0" applyNumberFormat="1" applyFont="1" applyFill="1" applyBorder="1" applyAlignment="1">
      <alignment horizontal="right" vertical="top" readingOrder="1"/>
    </xf>
    <xf numFmtId="4" fontId="3" fillId="3" borderId="1" xfId="0" applyNumberFormat="1" applyFont="1" applyFill="1" applyBorder="1" applyAlignment="1">
      <alignment horizontal="right" vertical="top" wrapText="1" readingOrder="1"/>
    </xf>
    <xf numFmtId="49" fontId="11" fillId="4" borderId="1" xfId="0" applyNumberFormat="1" applyFont="1" applyFill="1" applyBorder="1" applyAlignment="1">
      <alignment horizontal="justify" vertical="top" wrapText="1"/>
    </xf>
    <xf numFmtId="49" fontId="3" fillId="2" borderId="1" xfId="0" applyNumberFormat="1" applyFont="1" applyFill="1" applyBorder="1" applyAlignment="1">
      <alignment horizontal="right" vertical="center" wrapText="1"/>
    </xf>
    <xf numFmtId="49" fontId="5" fillId="3" borderId="1" xfId="0" applyNumberFormat="1" applyFont="1" applyFill="1" applyBorder="1" applyAlignment="1">
      <alignment horizontal="center" vertical="center" textRotation="90" wrapText="1"/>
    </xf>
    <xf numFmtId="0" fontId="3" fillId="3" borderId="0" xfId="0" applyFont="1" applyFill="1" applyAlignment="1">
      <alignment horizontal="right" vertical="top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 readingOrder="1"/>
    </xf>
    <xf numFmtId="0" fontId="6" fillId="3" borderId="2" xfId="0" applyNumberFormat="1" applyFont="1" applyFill="1" applyBorder="1" applyAlignment="1">
      <alignment horizontal="left" wrapText="1"/>
    </xf>
    <xf numFmtId="49" fontId="5" fillId="3" borderId="1" xfId="0" applyNumberFormat="1" applyFont="1" applyFill="1" applyBorder="1" applyAlignment="1">
      <alignment horizontal="center" vertical="center" textRotation="90" wrapText="1" readingOrder="1"/>
    </xf>
    <xf numFmtId="0" fontId="3" fillId="3" borderId="0" xfId="0" applyFont="1" applyFill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readingOrder="1"/>
    </xf>
    <xf numFmtId="0" fontId="5" fillId="3" borderId="1" xfId="0" applyFont="1" applyFill="1" applyBorder="1" applyAlignment="1">
      <alignment horizontal="center" vertical="center" textRotation="90" wrapText="1" readingOrder="1"/>
    </xf>
    <xf numFmtId="0" fontId="3" fillId="0" borderId="0" xfId="0" applyFont="1" applyFill="1" applyAlignment="1">
      <alignment horizontal="right" vertical="top" wrapText="1"/>
    </xf>
    <xf numFmtId="0" fontId="5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textRotation="90" wrapText="1" readingOrder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2"/>
  <sheetViews>
    <sheetView view="pageBreakPreview" zoomScale="62" zoomScaleNormal="85" zoomScaleSheetLayoutView="62" workbookViewId="0">
      <selection sqref="A1:I1"/>
    </sheetView>
  </sheetViews>
  <sheetFormatPr defaultColWidth="9.109375" defaultRowHeight="17.399999999999999" x14ac:dyDescent="0.3"/>
  <cols>
    <col min="1" max="1" width="91.6640625" style="10" customWidth="1"/>
    <col min="2" max="2" width="8.33203125" style="9" customWidth="1"/>
    <col min="3" max="3" width="8" style="9" customWidth="1"/>
    <col min="4" max="4" width="7.6640625" style="9" customWidth="1"/>
    <col min="5" max="5" width="10.5546875" style="9" customWidth="1"/>
    <col min="6" max="8" width="9.88671875" style="9" customWidth="1"/>
    <col min="9" max="9" width="25.33203125" style="9" customWidth="1"/>
    <col min="10" max="10" width="9.109375" style="5"/>
    <col min="11" max="11" width="20.109375" style="5" bestFit="1" customWidth="1"/>
    <col min="12" max="16384" width="9.109375" style="5"/>
  </cols>
  <sheetData>
    <row r="1" spans="1:9" ht="145.5" customHeight="1" x14ac:dyDescent="0.3">
      <c r="A1" s="111" t="s">
        <v>218</v>
      </c>
      <c r="B1" s="111"/>
      <c r="C1" s="111"/>
      <c r="D1" s="111"/>
      <c r="E1" s="111"/>
      <c r="F1" s="111"/>
      <c r="G1" s="111"/>
      <c r="H1" s="111"/>
      <c r="I1" s="111"/>
    </row>
    <row r="2" spans="1:9" ht="13.5" customHeight="1" x14ac:dyDescent="0.3">
      <c r="A2" s="6"/>
      <c r="B2" s="7"/>
      <c r="C2" s="7"/>
      <c r="D2" s="7"/>
      <c r="E2" s="7"/>
      <c r="F2" s="7"/>
      <c r="G2" s="7"/>
      <c r="H2" s="7"/>
      <c r="I2" s="7"/>
    </row>
    <row r="3" spans="1:9" ht="105.75" customHeight="1" x14ac:dyDescent="0.3">
      <c r="A3" s="114" t="s">
        <v>194</v>
      </c>
      <c r="B3" s="114"/>
      <c r="C3" s="114"/>
      <c r="D3" s="114"/>
      <c r="E3" s="114"/>
      <c r="F3" s="114"/>
      <c r="G3" s="114"/>
      <c r="H3" s="114"/>
      <c r="I3" s="114"/>
    </row>
    <row r="4" spans="1:9" ht="29.25" customHeight="1" x14ac:dyDescent="0.35">
      <c r="I4" s="11" t="s">
        <v>76</v>
      </c>
    </row>
    <row r="5" spans="1:9" ht="26.25" customHeight="1" x14ac:dyDescent="0.3">
      <c r="A5" s="113" t="s">
        <v>69</v>
      </c>
      <c r="B5" s="113" t="s">
        <v>73</v>
      </c>
      <c r="C5" s="113"/>
      <c r="D5" s="113"/>
      <c r="E5" s="113"/>
      <c r="F5" s="113"/>
      <c r="G5" s="113"/>
      <c r="H5" s="113"/>
      <c r="I5" s="112" t="s">
        <v>193</v>
      </c>
    </row>
    <row r="6" spans="1:9" ht="26.25" customHeight="1" x14ac:dyDescent="0.3">
      <c r="A6" s="113"/>
      <c r="B6" s="115" t="s">
        <v>65</v>
      </c>
      <c r="C6" s="115"/>
      <c r="D6" s="115"/>
      <c r="E6" s="115"/>
      <c r="F6" s="110" t="s">
        <v>64</v>
      </c>
      <c r="G6" s="110" t="s">
        <v>67</v>
      </c>
      <c r="H6" s="110" t="s">
        <v>66</v>
      </c>
      <c r="I6" s="112"/>
    </row>
    <row r="7" spans="1:9" ht="140.25" customHeight="1" x14ac:dyDescent="0.3">
      <c r="A7" s="113"/>
      <c r="B7" s="12" t="s">
        <v>63</v>
      </c>
      <c r="C7" s="12" t="s">
        <v>62</v>
      </c>
      <c r="D7" s="12" t="s">
        <v>61</v>
      </c>
      <c r="E7" s="12" t="s">
        <v>60</v>
      </c>
      <c r="F7" s="110"/>
      <c r="G7" s="110"/>
      <c r="H7" s="110"/>
      <c r="I7" s="112"/>
    </row>
    <row r="8" spans="1:9" x14ac:dyDescent="0.3">
      <c r="A8" s="13" t="s">
        <v>59</v>
      </c>
      <c r="B8" s="14"/>
      <c r="C8" s="14"/>
      <c r="D8" s="14"/>
      <c r="E8" s="14"/>
      <c r="F8" s="14"/>
      <c r="G8" s="14"/>
      <c r="H8" s="14"/>
      <c r="I8" s="15">
        <f>I9+I20+I24+I28+I31+I38+I41+I44+I49+I61+I64+I12</f>
        <v>66789572.230000004</v>
      </c>
    </row>
    <row r="9" spans="1:9" ht="34.799999999999997" x14ac:dyDescent="0.3">
      <c r="A9" s="41" t="s">
        <v>184</v>
      </c>
      <c r="B9" s="96" t="s">
        <v>1</v>
      </c>
      <c r="C9" s="96">
        <v>0</v>
      </c>
      <c r="D9" s="96" t="s">
        <v>7</v>
      </c>
      <c r="E9" s="96" t="s">
        <v>6</v>
      </c>
      <c r="F9" s="96" t="s">
        <v>5</v>
      </c>
      <c r="G9" s="96" t="s">
        <v>7</v>
      </c>
      <c r="H9" s="96" t="s">
        <v>7</v>
      </c>
      <c r="I9" s="15">
        <f>I10</f>
        <v>18840890.219999999</v>
      </c>
    </row>
    <row r="10" spans="1:9" ht="36" x14ac:dyDescent="0.3">
      <c r="A10" s="23" t="s">
        <v>185</v>
      </c>
      <c r="B10" s="91" t="s">
        <v>1</v>
      </c>
      <c r="C10" s="91" t="s">
        <v>2</v>
      </c>
      <c r="D10" s="91" t="s">
        <v>7</v>
      </c>
      <c r="E10" s="91" t="s">
        <v>183</v>
      </c>
      <c r="F10" s="91" t="s">
        <v>5</v>
      </c>
      <c r="G10" s="91" t="s">
        <v>7</v>
      </c>
      <c r="H10" s="91" t="s">
        <v>7</v>
      </c>
      <c r="I10" s="18">
        <f>I11</f>
        <v>18840890.219999999</v>
      </c>
    </row>
    <row r="11" spans="1:9" ht="36" x14ac:dyDescent="0.3">
      <c r="A11" s="23" t="s">
        <v>21</v>
      </c>
      <c r="B11" s="91" t="s">
        <v>1</v>
      </c>
      <c r="C11" s="91" t="s">
        <v>2</v>
      </c>
      <c r="D11" s="91" t="s">
        <v>7</v>
      </c>
      <c r="E11" s="91" t="s">
        <v>183</v>
      </c>
      <c r="F11" s="91" t="s">
        <v>0</v>
      </c>
      <c r="G11" s="91" t="s">
        <v>12</v>
      </c>
      <c r="H11" s="91" t="s">
        <v>20</v>
      </c>
      <c r="I11" s="18">
        <f>'Приложение 2'!J75</f>
        <v>18840890.219999999</v>
      </c>
    </row>
    <row r="12" spans="1:9" ht="34.799999999999997" x14ac:dyDescent="0.3">
      <c r="A12" s="43" t="s">
        <v>207</v>
      </c>
      <c r="B12" s="96" t="s">
        <v>208</v>
      </c>
      <c r="C12" s="96" t="s">
        <v>2</v>
      </c>
      <c r="D12" s="96" t="s">
        <v>7</v>
      </c>
      <c r="E12" s="96" t="s">
        <v>6</v>
      </c>
      <c r="F12" s="96" t="s">
        <v>5</v>
      </c>
      <c r="G12" s="96" t="s">
        <v>7</v>
      </c>
      <c r="H12" s="96" t="s">
        <v>7</v>
      </c>
      <c r="I12" s="15">
        <f>I13+I15</f>
        <v>1238195.5900000001</v>
      </c>
    </row>
    <row r="13" spans="1:9" ht="36" x14ac:dyDescent="0.3">
      <c r="A13" s="19" t="s">
        <v>209</v>
      </c>
      <c r="B13" s="91" t="s">
        <v>208</v>
      </c>
      <c r="C13" s="91" t="s">
        <v>2</v>
      </c>
      <c r="D13" s="91" t="s">
        <v>7</v>
      </c>
      <c r="E13" s="109" t="s">
        <v>210</v>
      </c>
      <c r="F13" s="109" t="s">
        <v>5</v>
      </c>
      <c r="G13" s="91" t="s">
        <v>7</v>
      </c>
      <c r="H13" s="91" t="s">
        <v>7</v>
      </c>
      <c r="I13" s="18">
        <f>I14</f>
        <v>58631.59</v>
      </c>
    </row>
    <row r="14" spans="1:9" ht="18" x14ac:dyDescent="0.3">
      <c r="A14" s="22" t="s">
        <v>147</v>
      </c>
      <c r="B14" s="91" t="s">
        <v>208</v>
      </c>
      <c r="C14" s="91" t="s">
        <v>2</v>
      </c>
      <c r="D14" s="91" t="s">
        <v>7</v>
      </c>
      <c r="E14" s="109" t="s">
        <v>210</v>
      </c>
      <c r="F14" s="109" t="s">
        <v>0</v>
      </c>
      <c r="G14" s="91" t="s">
        <v>28</v>
      </c>
      <c r="H14" s="91" t="s">
        <v>33</v>
      </c>
      <c r="I14" s="18">
        <f>'Приложение 2'!J128</f>
        <v>58631.59</v>
      </c>
    </row>
    <row r="15" spans="1:9" ht="40.5" customHeight="1" x14ac:dyDescent="0.3">
      <c r="A15" s="22" t="s">
        <v>213</v>
      </c>
      <c r="B15" s="91" t="s">
        <v>208</v>
      </c>
      <c r="C15" s="91" t="s">
        <v>2</v>
      </c>
      <c r="D15" s="55" t="s">
        <v>212</v>
      </c>
      <c r="E15" s="55" t="s">
        <v>6</v>
      </c>
      <c r="F15" s="55" t="s">
        <v>5</v>
      </c>
      <c r="G15" s="91" t="s">
        <v>7</v>
      </c>
      <c r="H15" s="91" t="s">
        <v>7</v>
      </c>
      <c r="I15" s="18">
        <f>I16+I18</f>
        <v>1179564</v>
      </c>
    </row>
    <row r="16" spans="1:9" ht="36" x14ac:dyDescent="0.3">
      <c r="A16" s="22" t="s">
        <v>217</v>
      </c>
      <c r="B16" s="91" t="s">
        <v>208</v>
      </c>
      <c r="C16" s="91" t="s">
        <v>2</v>
      </c>
      <c r="D16" s="55" t="s">
        <v>212</v>
      </c>
      <c r="E16" s="55" t="s">
        <v>214</v>
      </c>
      <c r="F16" s="55" t="s">
        <v>5</v>
      </c>
      <c r="G16" s="91" t="s">
        <v>7</v>
      </c>
      <c r="H16" s="91" t="s">
        <v>7</v>
      </c>
      <c r="I16" s="18">
        <f>I17</f>
        <v>1160764</v>
      </c>
    </row>
    <row r="17" spans="1:11" ht="18" x14ac:dyDescent="0.3">
      <c r="A17" s="22" t="s">
        <v>147</v>
      </c>
      <c r="B17" s="91" t="s">
        <v>208</v>
      </c>
      <c r="C17" s="91" t="s">
        <v>2</v>
      </c>
      <c r="D17" s="55" t="s">
        <v>212</v>
      </c>
      <c r="E17" s="55" t="s">
        <v>214</v>
      </c>
      <c r="F17" s="55" t="s">
        <v>0</v>
      </c>
      <c r="G17" s="91" t="s">
        <v>28</v>
      </c>
      <c r="H17" s="91" t="s">
        <v>3</v>
      </c>
      <c r="I17" s="18">
        <f>'Приложение 2'!J132</f>
        <v>1160764</v>
      </c>
    </row>
    <row r="18" spans="1:11" ht="36" x14ac:dyDescent="0.3">
      <c r="A18" s="22" t="s">
        <v>216</v>
      </c>
      <c r="B18" s="91" t="s">
        <v>208</v>
      </c>
      <c r="C18" s="91" t="s">
        <v>2</v>
      </c>
      <c r="D18" s="55" t="s">
        <v>212</v>
      </c>
      <c r="E18" s="55" t="s">
        <v>215</v>
      </c>
      <c r="F18" s="55" t="s">
        <v>5</v>
      </c>
      <c r="G18" s="91" t="s">
        <v>7</v>
      </c>
      <c r="H18" s="91" t="s">
        <v>7</v>
      </c>
      <c r="I18" s="18">
        <f>I19</f>
        <v>18800</v>
      </c>
    </row>
    <row r="19" spans="1:11" ht="18" x14ac:dyDescent="0.3">
      <c r="A19" s="22" t="s">
        <v>147</v>
      </c>
      <c r="B19" s="91" t="s">
        <v>208</v>
      </c>
      <c r="C19" s="91" t="s">
        <v>2</v>
      </c>
      <c r="D19" s="55" t="s">
        <v>212</v>
      </c>
      <c r="E19" s="55" t="s">
        <v>215</v>
      </c>
      <c r="F19" s="55" t="s">
        <v>0</v>
      </c>
      <c r="G19" s="91" t="s">
        <v>28</v>
      </c>
      <c r="H19" s="91" t="s">
        <v>3</v>
      </c>
      <c r="I19" s="18">
        <f>'Приложение 2'!J134</f>
        <v>18800</v>
      </c>
    </row>
    <row r="20" spans="1:11" ht="34.799999999999997" x14ac:dyDescent="0.3">
      <c r="A20" s="108" t="s">
        <v>186</v>
      </c>
      <c r="B20" s="56" t="s">
        <v>187</v>
      </c>
      <c r="C20" s="56" t="s">
        <v>2</v>
      </c>
      <c r="D20" s="56" t="s">
        <v>7</v>
      </c>
      <c r="E20" s="56" t="s">
        <v>6</v>
      </c>
      <c r="F20" s="56" t="s">
        <v>5</v>
      </c>
      <c r="G20" s="104" t="s">
        <v>7</v>
      </c>
      <c r="H20" s="104" t="s">
        <v>7</v>
      </c>
      <c r="I20" s="105">
        <f>I21</f>
        <v>1000</v>
      </c>
    </row>
    <row r="21" spans="1:11" ht="18" x14ac:dyDescent="0.3">
      <c r="A21" s="103" t="s">
        <v>188</v>
      </c>
      <c r="B21" s="55" t="s">
        <v>187</v>
      </c>
      <c r="C21" s="55" t="s">
        <v>2</v>
      </c>
      <c r="D21" s="55" t="s">
        <v>189</v>
      </c>
      <c r="E21" s="55" t="s">
        <v>6</v>
      </c>
      <c r="F21" s="55" t="s">
        <v>5</v>
      </c>
      <c r="G21" s="106" t="s">
        <v>7</v>
      </c>
      <c r="H21" s="106" t="s">
        <v>7</v>
      </c>
      <c r="I21" s="107">
        <f>I22</f>
        <v>1000</v>
      </c>
    </row>
    <row r="22" spans="1:11" ht="18" x14ac:dyDescent="0.3">
      <c r="A22" s="19" t="s">
        <v>190</v>
      </c>
      <c r="B22" s="55" t="s">
        <v>187</v>
      </c>
      <c r="C22" s="55" t="s">
        <v>2</v>
      </c>
      <c r="D22" s="55" t="s">
        <v>189</v>
      </c>
      <c r="E22" s="55" t="s">
        <v>191</v>
      </c>
      <c r="F22" s="55" t="s">
        <v>5</v>
      </c>
      <c r="G22" s="106" t="s">
        <v>7</v>
      </c>
      <c r="H22" s="106" t="s">
        <v>7</v>
      </c>
      <c r="I22" s="107">
        <f>I23</f>
        <v>1000</v>
      </c>
    </row>
    <row r="23" spans="1:11" ht="18" x14ac:dyDescent="0.3">
      <c r="A23" s="23" t="s">
        <v>147</v>
      </c>
      <c r="B23" s="55" t="s">
        <v>187</v>
      </c>
      <c r="C23" s="55" t="s">
        <v>2</v>
      </c>
      <c r="D23" s="55" t="s">
        <v>189</v>
      </c>
      <c r="E23" s="55" t="s">
        <v>191</v>
      </c>
      <c r="F23" s="55" t="s">
        <v>0</v>
      </c>
      <c r="G23" s="106" t="s">
        <v>3</v>
      </c>
      <c r="H23" s="106" t="s">
        <v>33</v>
      </c>
      <c r="I23" s="107">
        <f>'Приложение 2'!J108</f>
        <v>1000</v>
      </c>
    </row>
    <row r="24" spans="1:11" ht="36" x14ac:dyDescent="0.3">
      <c r="A24" s="92" t="s">
        <v>167</v>
      </c>
      <c r="B24" s="17" t="s">
        <v>182</v>
      </c>
      <c r="C24" s="17" t="s">
        <v>2</v>
      </c>
      <c r="D24" s="17" t="s">
        <v>7</v>
      </c>
      <c r="E24" s="17" t="s">
        <v>6</v>
      </c>
      <c r="F24" s="17" t="s">
        <v>5</v>
      </c>
      <c r="G24" s="17" t="s">
        <v>7</v>
      </c>
      <c r="H24" s="17" t="s">
        <v>7</v>
      </c>
      <c r="I24" s="105">
        <f>I25</f>
        <v>906400</v>
      </c>
    </row>
    <row r="25" spans="1:11" ht="36" x14ac:dyDescent="0.3">
      <c r="A25" s="31" t="s">
        <v>48</v>
      </c>
      <c r="B25" s="91" t="s">
        <v>182</v>
      </c>
      <c r="C25" s="91" t="s">
        <v>2</v>
      </c>
      <c r="D25" s="91" t="s">
        <v>7</v>
      </c>
      <c r="E25" s="91" t="s">
        <v>47</v>
      </c>
      <c r="F25" s="91" t="s">
        <v>5</v>
      </c>
      <c r="G25" s="91" t="s">
        <v>7</v>
      </c>
      <c r="H25" s="91" t="s">
        <v>7</v>
      </c>
      <c r="I25" s="107">
        <f>I26+I27</f>
        <v>906400</v>
      </c>
    </row>
    <row r="26" spans="1:11" ht="54" x14ac:dyDescent="0.3">
      <c r="A26" s="31" t="s">
        <v>14</v>
      </c>
      <c r="B26" s="91" t="s">
        <v>182</v>
      </c>
      <c r="C26" s="91" t="s">
        <v>2</v>
      </c>
      <c r="D26" s="91" t="s">
        <v>7</v>
      </c>
      <c r="E26" s="91" t="s">
        <v>47</v>
      </c>
      <c r="F26" s="91" t="s">
        <v>13</v>
      </c>
      <c r="G26" s="91" t="s">
        <v>17</v>
      </c>
      <c r="H26" s="91" t="s">
        <v>33</v>
      </c>
      <c r="I26" s="107">
        <f>'Приложение 2'!J52</f>
        <v>871788</v>
      </c>
    </row>
    <row r="27" spans="1:11" ht="18" x14ac:dyDescent="0.3">
      <c r="A27" s="22" t="s">
        <v>147</v>
      </c>
      <c r="B27" s="91" t="s">
        <v>182</v>
      </c>
      <c r="C27" s="91" t="s">
        <v>2</v>
      </c>
      <c r="D27" s="91" t="s">
        <v>7</v>
      </c>
      <c r="E27" s="91" t="s">
        <v>47</v>
      </c>
      <c r="F27" s="91" t="s">
        <v>0</v>
      </c>
      <c r="G27" s="91" t="s">
        <v>17</v>
      </c>
      <c r="H27" s="91" t="s">
        <v>33</v>
      </c>
      <c r="I27" s="107">
        <f>'Приложение 2'!J53</f>
        <v>34612</v>
      </c>
    </row>
    <row r="28" spans="1:11" ht="34.799999999999997" x14ac:dyDescent="0.3">
      <c r="A28" s="37" t="s">
        <v>128</v>
      </c>
      <c r="B28" s="17" t="s">
        <v>77</v>
      </c>
      <c r="C28" s="17" t="s">
        <v>2</v>
      </c>
      <c r="D28" s="17" t="s">
        <v>7</v>
      </c>
      <c r="E28" s="17" t="s">
        <v>6</v>
      </c>
      <c r="F28" s="17" t="s">
        <v>5</v>
      </c>
      <c r="G28" s="17" t="s">
        <v>7</v>
      </c>
      <c r="H28" s="17" t="s">
        <v>7</v>
      </c>
      <c r="I28" s="15">
        <f>I29</f>
        <v>968438.63</v>
      </c>
      <c r="K28" s="87">
        <f>I28+I31+I38+I41</f>
        <v>17243171.530000001</v>
      </c>
    </row>
    <row r="29" spans="1:11" ht="36" x14ac:dyDescent="0.3">
      <c r="A29" s="21" t="s">
        <v>146</v>
      </c>
      <c r="B29" s="20" t="s">
        <v>77</v>
      </c>
      <c r="C29" s="20" t="s">
        <v>2</v>
      </c>
      <c r="D29" s="20" t="s">
        <v>7</v>
      </c>
      <c r="E29" s="20" t="s">
        <v>37</v>
      </c>
      <c r="F29" s="20" t="s">
        <v>5</v>
      </c>
      <c r="G29" s="20" t="s">
        <v>7</v>
      </c>
      <c r="H29" s="20" t="s">
        <v>7</v>
      </c>
      <c r="I29" s="18">
        <f>I30</f>
        <v>968438.63</v>
      </c>
    </row>
    <row r="30" spans="1:11" ht="18" x14ac:dyDescent="0.3">
      <c r="A30" s="22" t="s">
        <v>147</v>
      </c>
      <c r="B30" s="20" t="s">
        <v>77</v>
      </c>
      <c r="C30" s="20" t="s">
        <v>2</v>
      </c>
      <c r="D30" s="20" t="s">
        <v>7</v>
      </c>
      <c r="E30" s="20" t="s">
        <v>37</v>
      </c>
      <c r="F30" s="20" t="s">
        <v>0</v>
      </c>
      <c r="G30" s="20" t="s">
        <v>1</v>
      </c>
      <c r="H30" s="20" t="s">
        <v>36</v>
      </c>
      <c r="I30" s="18">
        <f>'Приложение 2'!J42</f>
        <v>968438.63</v>
      </c>
    </row>
    <row r="31" spans="1:11" ht="49.5" customHeight="1" x14ac:dyDescent="0.3">
      <c r="A31" s="41" t="s">
        <v>129</v>
      </c>
      <c r="B31" s="88" t="s">
        <v>83</v>
      </c>
      <c r="C31" s="88" t="s">
        <v>2</v>
      </c>
      <c r="D31" s="88" t="s">
        <v>7</v>
      </c>
      <c r="E31" s="88" t="s">
        <v>6</v>
      </c>
      <c r="F31" s="88" t="s">
        <v>5</v>
      </c>
      <c r="G31" s="88" t="s">
        <v>7</v>
      </c>
      <c r="H31" s="88" t="s">
        <v>7</v>
      </c>
      <c r="I31" s="15">
        <f>I32+I34+I36</f>
        <v>8012164.4900000002</v>
      </c>
    </row>
    <row r="32" spans="1:11" ht="36" x14ac:dyDescent="0.3">
      <c r="A32" s="19" t="s">
        <v>84</v>
      </c>
      <c r="B32" s="20" t="s">
        <v>83</v>
      </c>
      <c r="C32" s="20" t="s">
        <v>2</v>
      </c>
      <c r="D32" s="20" t="s">
        <v>7</v>
      </c>
      <c r="E32" s="20" t="s">
        <v>22</v>
      </c>
      <c r="F32" s="20" t="s">
        <v>5</v>
      </c>
      <c r="G32" s="20" t="s">
        <v>7</v>
      </c>
      <c r="H32" s="20" t="s">
        <v>7</v>
      </c>
      <c r="I32" s="18">
        <f>I33</f>
        <v>4521300</v>
      </c>
    </row>
    <row r="33" spans="1:9" ht="18" x14ac:dyDescent="0.3">
      <c r="A33" s="23" t="s">
        <v>147</v>
      </c>
      <c r="B33" s="20" t="s">
        <v>83</v>
      </c>
      <c r="C33" s="20" t="s">
        <v>2</v>
      </c>
      <c r="D33" s="20" t="s">
        <v>7</v>
      </c>
      <c r="E33" s="20" t="s">
        <v>22</v>
      </c>
      <c r="F33" s="20" t="s">
        <v>0</v>
      </c>
      <c r="G33" s="20" t="s">
        <v>12</v>
      </c>
      <c r="H33" s="20" t="s">
        <v>20</v>
      </c>
      <c r="I33" s="18">
        <f>'Приложение 2'!J78</f>
        <v>4521300</v>
      </c>
    </row>
    <row r="34" spans="1:9" ht="36" x14ac:dyDescent="0.3">
      <c r="A34" s="23" t="s">
        <v>85</v>
      </c>
      <c r="B34" s="20" t="s">
        <v>83</v>
      </c>
      <c r="C34" s="20" t="s">
        <v>2</v>
      </c>
      <c r="D34" s="20" t="s">
        <v>7</v>
      </c>
      <c r="E34" s="20" t="s">
        <v>153</v>
      </c>
      <c r="F34" s="20" t="s">
        <v>5</v>
      </c>
      <c r="G34" s="20" t="s">
        <v>7</v>
      </c>
      <c r="H34" s="20" t="s">
        <v>7</v>
      </c>
      <c r="I34" s="18">
        <f>I35</f>
        <v>2782909</v>
      </c>
    </row>
    <row r="35" spans="1:9" ht="18" x14ac:dyDescent="0.3">
      <c r="A35" s="23" t="s">
        <v>147</v>
      </c>
      <c r="B35" s="20" t="s">
        <v>83</v>
      </c>
      <c r="C35" s="20" t="s">
        <v>2</v>
      </c>
      <c r="D35" s="20" t="s">
        <v>7</v>
      </c>
      <c r="E35" s="20" t="s">
        <v>153</v>
      </c>
      <c r="F35" s="20" t="s">
        <v>0</v>
      </c>
      <c r="G35" s="20" t="s">
        <v>12</v>
      </c>
      <c r="H35" s="20" t="s">
        <v>20</v>
      </c>
      <c r="I35" s="18">
        <f>'Приложение 2'!J80</f>
        <v>2782909</v>
      </c>
    </row>
    <row r="36" spans="1:9" ht="36" x14ac:dyDescent="0.3">
      <c r="A36" s="23" t="s">
        <v>161</v>
      </c>
      <c r="B36" s="20" t="s">
        <v>83</v>
      </c>
      <c r="C36" s="20" t="s">
        <v>2</v>
      </c>
      <c r="D36" s="20" t="s">
        <v>7</v>
      </c>
      <c r="E36" s="20" t="s">
        <v>154</v>
      </c>
      <c r="F36" s="20" t="s">
        <v>5</v>
      </c>
      <c r="G36" s="20" t="s">
        <v>7</v>
      </c>
      <c r="H36" s="20" t="s">
        <v>7</v>
      </c>
      <c r="I36" s="18">
        <f>I37</f>
        <v>707955.49</v>
      </c>
    </row>
    <row r="37" spans="1:9" ht="18" x14ac:dyDescent="0.3">
      <c r="A37" s="23" t="s">
        <v>147</v>
      </c>
      <c r="B37" s="20" t="s">
        <v>83</v>
      </c>
      <c r="C37" s="20" t="s">
        <v>2</v>
      </c>
      <c r="D37" s="20" t="s">
        <v>7</v>
      </c>
      <c r="E37" s="20" t="s">
        <v>154</v>
      </c>
      <c r="F37" s="20" t="s">
        <v>0</v>
      </c>
      <c r="G37" s="20" t="s">
        <v>12</v>
      </c>
      <c r="H37" s="20" t="s">
        <v>20</v>
      </c>
      <c r="I37" s="18">
        <f>'Приложение 2'!J82</f>
        <v>707955.49</v>
      </c>
    </row>
    <row r="38" spans="1:9" ht="57" customHeight="1" x14ac:dyDescent="0.3">
      <c r="A38" s="43" t="s">
        <v>130</v>
      </c>
      <c r="B38" s="88" t="s">
        <v>95</v>
      </c>
      <c r="C38" s="88" t="s">
        <v>2</v>
      </c>
      <c r="D38" s="88" t="s">
        <v>7</v>
      </c>
      <c r="E38" s="88" t="s">
        <v>6</v>
      </c>
      <c r="F38" s="88" t="s">
        <v>5</v>
      </c>
      <c r="G38" s="88" t="s">
        <v>7</v>
      </c>
      <c r="H38" s="88" t="s">
        <v>7</v>
      </c>
      <c r="I38" s="15">
        <f>I39</f>
        <v>5706200</v>
      </c>
    </row>
    <row r="39" spans="1:9" ht="18" x14ac:dyDescent="0.3">
      <c r="A39" s="19" t="s">
        <v>96</v>
      </c>
      <c r="B39" s="20" t="s">
        <v>95</v>
      </c>
      <c r="C39" s="20" t="s">
        <v>2</v>
      </c>
      <c r="D39" s="20" t="s">
        <v>7</v>
      </c>
      <c r="E39" s="20" t="s">
        <v>97</v>
      </c>
      <c r="F39" s="20" t="s">
        <v>5</v>
      </c>
      <c r="G39" s="20" t="s">
        <v>7</v>
      </c>
      <c r="H39" s="20" t="s">
        <v>7</v>
      </c>
      <c r="I39" s="18">
        <f>I40</f>
        <v>5706200</v>
      </c>
    </row>
    <row r="40" spans="1:9" ht="18" x14ac:dyDescent="0.3">
      <c r="A40" s="23" t="s">
        <v>147</v>
      </c>
      <c r="B40" s="24" t="s">
        <v>95</v>
      </c>
      <c r="C40" s="24" t="s">
        <v>2</v>
      </c>
      <c r="D40" s="24" t="s">
        <v>7</v>
      </c>
      <c r="E40" s="24" t="s">
        <v>97</v>
      </c>
      <c r="F40" s="24" t="s">
        <v>0</v>
      </c>
      <c r="G40" s="24" t="s">
        <v>3</v>
      </c>
      <c r="H40" s="24" t="s">
        <v>33</v>
      </c>
      <c r="I40" s="18">
        <f>'Приложение 2'!J111</f>
        <v>5706200</v>
      </c>
    </row>
    <row r="41" spans="1:9" ht="34.799999999999997" x14ac:dyDescent="0.3">
      <c r="A41" s="89" t="s">
        <v>131</v>
      </c>
      <c r="B41" s="17" t="s">
        <v>98</v>
      </c>
      <c r="C41" s="17" t="s">
        <v>2</v>
      </c>
      <c r="D41" s="17" t="s">
        <v>7</v>
      </c>
      <c r="E41" s="17" t="s">
        <v>6</v>
      </c>
      <c r="F41" s="17" t="s">
        <v>5</v>
      </c>
      <c r="G41" s="17" t="s">
        <v>7</v>
      </c>
      <c r="H41" s="17" t="s">
        <v>7</v>
      </c>
      <c r="I41" s="15">
        <f>I42</f>
        <v>2556368.41</v>
      </c>
    </row>
    <row r="42" spans="1:9" ht="18" x14ac:dyDescent="0.3">
      <c r="A42" s="25" t="s">
        <v>99</v>
      </c>
      <c r="B42" s="24" t="s">
        <v>98</v>
      </c>
      <c r="C42" s="24" t="s">
        <v>2</v>
      </c>
      <c r="D42" s="24" t="s">
        <v>7</v>
      </c>
      <c r="E42" s="24" t="s">
        <v>100</v>
      </c>
      <c r="F42" s="24" t="s">
        <v>5</v>
      </c>
      <c r="G42" s="24" t="s">
        <v>7</v>
      </c>
      <c r="H42" s="24" t="s">
        <v>7</v>
      </c>
      <c r="I42" s="18">
        <f>I43</f>
        <v>2556368.41</v>
      </c>
    </row>
    <row r="43" spans="1:9" ht="18" x14ac:dyDescent="0.3">
      <c r="A43" s="25" t="s">
        <v>147</v>
      </c>
      <c r="B43" s="24" t="s">
        <v>98</v>
      </c>
      <c r="C43" s="24" t="s">
        <v>2</v>
      </c>
      <c r="D43" s="24" t="s">
        <v>7</v>
      </c>
      <c r="E43" s="24" t="s">
        <v>100</v>
      </c>
      <c r="F43" s="24" t="s">
        <v>0</v>
      </c>
      <c r="G43" s="24" t="s">
        <v>3</v>
      </c>
      <c r="H43" s="24" t="s">
        <v>33</v>
      </c>
      <c r="I43" s="18">
        <f>'Приложение 2'!J114</f>
        <v>2556368.41</v>
      </c>
    </row>
    <row r="44" spans="1:9" s="35" customFormat="1" ht="36" x14ac:dyDescent="0.3">
      <c r="A44" s="16" t="s">
        <v>133</v>
      </c>
      <c r="B44" s="17" t="s">
        <v>134</v>
      </c>
      <c r="C44" s="17" t="s">
        <v>2</v>
      </c>
      <c r="D44" s="17" t="s">
        <v>7</v>
      </c>
      <c r="E44" s="17" t="s">
        <v>6</v>
      </c>
      <c r="F44" s="17" t="s">
        <v>5</v>
      </c>
      <c r="G44" s="17" t="s">
        <v>7</v>
      </c>
      <c r="H44" s="17" t="s">
        <v>7</v>
      </c>
      <c r="I44" s="15">
        <f>I45+I47</f>
        <v>1950000</v>
      </c>
    </row>
    <row r="45" spans="1:9" ht="66.75" customHeight="1" x14ac:dyDescent="0.3">
      <c r="A45" s="27" t="s">
        <v>126</v>
      </c>
      <c r="B45" s="24" t="s">
        <v>134</v>
      </c>
      <c r="C45" s="24" t="s">
        <v>2</v>
      </c>
      <c r="D45" s="24" t="s">
        <v>7</v>
      </c>
      <c r="E45" s="24" t="s">
        <v>150</v>
      </c>
      <c r="F45" s="24" t="s">
        <v>5</v>
      </c>
      <c r="G45" s="24" t="s">
        <v>7</v>
      </c>
      <c r="H45" s="24" t="s">
        <v>7</v>
      </c>
      <c r="I45" s="18">
        <f>I46</f>
        <v>1800000</v>
      </c>
    </row>
    <row r="46" spans="1:9" ht="18" x14ac:dyDescent="0.3">
      <c r="A46" s="27" t="s">
        <v>11</v>
      </c>
      <c r="B46" s="24" t="s">
        <v>134</v>
      </c>
      <c r="C46" s="24" t="s">
        <v>2</v>
      </c>
      <c r="D46" s="24" t="s">
        <v>7</v>
      </c>
      <c r="E46" s="24" t="s">
        <v>150</v>
      </c>
      <c r="F46" s="24" t="s">
        <v>9</v>
      </c>
      <c r="G46" s="24" t="s">
        <v>12</v>
      </c>
      <c r="H46" s="24" t="s">
        <v>24</v>
      </c>
      <c r="I46" s="18">
        <f>'Приложение 2'!J69</f>
        <v>1800000</v>
      </c>
    </row>
    <row r="47" spans="1:9" ht="82.5" customHeight="1" x14ac:dyDescent="0.3">
      <c r="A47" s="27" t="s">
        <v>152</v>
      </c>
      <c r="B47" s="24" t="s">
        <v>134</v>
      </c>
      <c r="C47" s="24" t="s">
        <v>2</v>
      </c>
      <c r="D47" s="24" t="s">
        <v>7</v>
      </c>
      <c r="E47" s="24" t="s">
        <v>151</v>
      </c>
      <c r="F47" s="24" t="s">
        <v>5</v>
      </c>
      <c r="G47" s="24" t="s">
        <v>7</v>
      </c>
      <c r="H47" s="24" t="s">
        <v>7</v>
      </c>
      <c r="I47" s="18">
        <f>I48</f>
        <v>150000</v>
      </c>
    </row>
    <row r="48" spans="1:9" ht="27" customHeight="1" x14ac:dyDescent="0.3">
      <c r="A48" s="27" t="s">
        <v>11</v>
      </c>
      <c r="B48" s="24" t="s">
        <v>134</v>
      </c>
      <c r="C48" s="24" t="s">
        <v>2</v>
      </c>
      <c r="D48" s="24" t="s">
        <v>7</v>
      </c>
      <c r="E48" s="24" t="s">
        <v>151</v>
      </c>
      <c r="F48" s="24" t="s">
        <v>9</v>
      </c>
      <c r="G48" s="24" t="s">
        <v>12</v>
      </c>
      <c r="H48" s="24" t="s">
        <v>24</v>
      </c>
      <c r="I48" s="18">
        <f>'Приложение 2'!J71</f>
        <v>150000</v>
      </c>
    </row>
    <row r="49" spans="1:9" ht="46.5" customHeight="1" x14ac:dyDescent="0.3">
      <c r="A49" s="41" t="s">
        <v>135</v>
      </c>
      <c r="B49" s="17" t="s">
        <v>136</v>
      </c>
      <c r="C49" s="17" t="s">
        <v>2</v>
      </c>
      <c r="D49" s="17" t="s">
        <v>7</v>
      </c>
      <c r="E49" s="17" t="s">
        <v>6</v>
      </c>
      <c r="F49" s="17" t="s">
        <v>5</v>
      </c>
      <c r="G49" s="17" t="s">
        <v>7</v>
      </c>
      <c r="H49" s="17" t="s">
        <v>7</v>
      </c>
      <c r="I49" s="15">
        <f>I50+I52+I54+I57+I59</f>
        <v>4665935.6500000004</v>
      </c>
    </row>
    <row r="50" spans="1:9" ht="18" x14ac:dyDescent="0.3">
      <c r="A50" s="19" t="s">
        <v>87</v>
      </c>
      <c r="B50" s="24" t="s">
        <v>136</v>
      </c>
      <c r="C50" s="24" t="s">
        <v>2</v>
      </c>
      <c r="D50" s="24" t="s">
        <v>7</v>
      </c>
      <c r="E50" s="24" t="s">
        <v>91</v>
      </c>
      <c r="F50" s="24" t="s">
        <v>5</v>
      </c>
      <c r="G50" s="24" t="s">
        <v>7</v>
      </c>
      <c r="H50" s="24" t="s">
        <v>7</v>
      </c>
      <c r="I50" s="18">
        <f>I51</f>
        <v>330000</v>
      </c>
    </row>
    <row r="51" spans="1:9" ht="18" x14ac:dyDescent="0.3">
      <c r="A51" s="23" t="s">
        <v>147</v>
      </c>
      <c r="B51" s="24" t="s">
        <v>136</v>
      </c>
      <c r="C51" s="24" t="s">
        <v>2</v>
      </c>
      <c r="D51" s="24" t="s">
        <v>7</v>
      </c>
      <c r="E51" s="24" t="s">
        <v>91</v>
      </c>
      <c r="F51" s="24" t="s">
        <v>0</v>
      </c>
      <c r="G51" s="24" t="s">
        <v>3</v>
      </c>
      <c r="H51" s="24" t="s">
        <v>1</v>
      </c>
      <c r="I51" s="18">
        <f>'Приложение 2'!J96</f>
        <v>330000</v>
      </c>
    </row>
    <row r="52" spans="1:9" ht="18" x14ac:dyDescent="0.3">
      <c r="A52" s="23" t="s">
        <v>88</v>
      </c>
      <c r="B52" s="24" t="s">
        <v>136</v>
      </c>
      <c r="C52" s="24" t="s">
        <v>2</v>
      </c>
      <c r="D52" s="24" t="s">
        <v>7</v>
      </c>
      <c r="E52" s="24" t="s">
        <v>92</v>
      </c>
      <c r="F52" s="24" t="s">
        <v>5</v>
      </c>
      <c r="G52" s="24" t="s">
        <v>7</v>
      </c>
      <c r="H52" s="24" t="s">
        <v>7</v>
      </c>
      <c r="I52" s="18">
        <f>I53</f>
        <v>235497.45</v>
      </c>
    </row>
    <row r="53" spans="1:9" ht="36" x14ac:dyDescent="0.3">
      <c r="A53" s="23" t="s">
        <v>21</v>
      </c>
      <c r="B53" s="24" t="s">
        <v>136</v>
      </c>
      <c r="C53" s="24" t="s">
        <v>2</v>
      </c>
      <c r="D53" s="24" t="s">
        <v>7</v>
      </c>
      <c r="E53" s="24" t="s">
        <v>92</v>
      </c>
      <c r="F53" s="24" t="s">
        <v>0</v>
      </c>
      <c r="G53" s="24" t="s">
        <v>3</v>
      </c>
      <c r="H53" s="24" t="s">
        <v>1</v>
      </c>
      <c r="I53" s="18">
        <f>'Приложение 2'!J98</f>
        <v>235497.45</v>
      </c>
    </row>
    <row r="54" spans="1:9" ht="18" x14ac:dyDescent="0.3">
      <c r="A54" s="23" t="s">
        <v>89</v>
      </c>
      <c r="B54" s="24" t="s">
        <v>136</v>
      </c>
      <c r="C54" s="24" t="s">
        <v>2</v>
      </c>
      <c r="D54" s="24" t="s">
        <v>7</v>
      </c>
      <c r="E54" s="24" t="s">
        <v>93</v>
      </c>
      <c r="F54" s="24" t="s">
        <v>5</v>
      </c>
      <c r="G54" s="24" t="s">
        <v>7</v>
      </c>
      <c r="H54" s="24" t="s">
        <v>7</v>
      </c>
      <c r="I54" s="18">
        <f>I55+I56</f>
        <v>600438.19999999995</v>
      </c>
    </row>
    <row r="55" spans="1:9" ht="18" x14ac:dyDescent="0.3">
      <c r="A55" s="23" t="s">
        <v>147</v>
      </c>
      <c r="B55" s="24" t="s">
        <v>136</v>
      </c>
      <c r="C55" s="24" t="s">
        <v>2</v>
      </c>
      <c r="D55" s="24" t="s">
        <v>7</v>
      </c>
      <c r="E55" s="24" t="s">
        <v>93</v>
      </c>
      <c r="F55" s="24" t="s">
        <v>0</v>
      </c>
      <c r="G55" s="24" t="s">
        <v>3</v>
      </c>
      <c r="H55" s="24" t="s">
        <v>17</v>
      </c>
      <c r="I55" s="18">
        <f>'Приложение 2'!J102</f>
        <v>306400</v>
      </c>
    </row>
    <row r="56" spans="1:9" ht="18" x14ac:dyDescent="0.3">
      <c r="A56" s="27" t="s">
        <v>11</v>
      </c>
      <c r="B56" s="24" t="s">
        <v>136</v>
      </c>
      <c r="C56" s="24" t="s">
        <v>2</v>
      </c>
      <c r="D56" s="24" t="s">
        <v>7</v>
      </c>
      <c r="E56" s="24" t="s">
        <v>93</v>
      </c>
      <c r="F56" s="24" t="s">
        <v>9</v>
      </c>
      <c r="G56" s="24" t="s">
        <v>3</v>
      </c>
      <c r="H56" s="24" t="s">
        <v>17</v>
      </c>
      <c r="I56" s="18">
        <f>'Приложение 2'!J103</f>
        <v>294038.2</v>
      </c>
    </row>
    <row r="57" spans="1:9" ht="54" x14ac:dyDescent="0.3">
      <c r="A57" s="19" t="s">
        <v>139</v>
      </c>
      <c r="B57" s="24" t="s">
        <v>136</v>
      </c>
      <c r="C57" s="24" t="s">
        <v>2</v>
      </c>
      <c r="D57" s="24" t="s">
        <v>7</v>
      </c>
      <c r="E57" s="24" t="s">
        <v>155</v>
      </c>
      <c r="F57" s="24" t="s">
        <v>5</v>
      </c>
      <c r="G57" s="24" t="s">
        <v>7</v>
      </c>
      <c r="H57" s="24" t="s">
        <v>7</v>
      </c>
      <c r="I57" s="18">
        <f>I58</f>
        <v>3500000</v>
      </c>
    </row>
    <row r="58" spans="1:9" ht="18" x14ac:dyDescent="0.3">
      <c r="A58" s="19" t="s">
        <v>11</v>
      </c>
      <c r="B58" s="24" t="s">
        <v>136</v>
      </c>
      <c r="C58" s="24" t="s">
        <v>2</v>
      </c>
      <c r="D58" s="24" t="s">
        <v>7</v>
      </c>
      <c r="E58" s="24" t="s">
        <v>155</v>
      </c>
      <c r="F58" s="24" t="s">
        <v>9</v>
      </c>
      <c r="G58" s="24" t="s">
        <v>3</v>
      </c>
      <c r="H58" s="24" t="s">
        <v>3</v>
      </c>
      <c r="I58" s="18">
        <f>'Приложение 2'!J121</f>
        <v>3500000</v>
      </c>
    </row>
    <row r="59" spans="1:9" ht="36" x14ac:dyDescent="0.3">
      <c r="A59" s="19" t="s">
        <v>90</v>
      </c>
      <c r="B59" s="24" t="s">
        <v>136</v>
      </c>
      <c r="C59" s="24" t="s">
        <v>2</v>
      </c>
      <c r="D59" s="24" t="s">
        <v>7</v>
      </c>
      <c r="E59" s="24" t="s">
        <v>156</v>
      </c>
      <c r="F59" s="24" t="s">
        <v>5</v>
      </c>
      <c r="G59" s="24" t="s">
        <v>7</v>
      </c>
      <c r="H59" s="24" t="s">
        <v>7</v>
      </c>
      <c r="I59" s="18">
        <f>I60</f>
        <v>0</v>
      </c>
    </row>
    <row r="60" spans="1:9" ht="18" x14ac:dyDescent="0.3">
      <c r="A60" s="19" t="s">
        <v>11</v>
      </c>
      <c r="B60" s="24" t="s">
        <v>136</v>
      </c>
      <c r="C60" s="24" t="s">
        <v>2</v>
      </c>
      <c r="D60" s="24" t="s">
        <v>7</v>
      </c>
      <c r="E60" s="24" t="s">
        <v>156</v>
      </c>
      <c r="F60" s="24" t="s">
        <v>9</v>
      </c>
      <c r="G60" s="24" t="s">
        <v>3</v>
      </c>
      <c r="H60" s="24" t="s">
        <v>3</v>
      </c>
      <c r="I60" s="18">
        <f>'Приложение 2'!J123</f>
        <v>0</v>
      </c>
    </row>
    <row r="61" spans="1:9" ht="34.799999999999997" x14ac:dyDescent="0.3">
      <c r="A61" s="41" t="s">
        <v>137</v>
      </c>
      <c r="B61" s="93">
        <v>67</v>
      </c>
      <c r="C61" s="93">
        <v>0</v>
      </c>
      <c r="D61" s="93" t="s">
        <v>7</v>
      </c>
      <c r="E61" s="93" t="s">
        <v>6</v>
      </c>
      <c r="F61" s="94" t="s">
        <v>5</v>
      </c>
      <c r="G61" s="93" t="s">
        <v>7</v>
      </c>
      <c r="H61" s="93" t="s">
        <v>7</v>
      </c>
      <c r="I61" s="95">
        <f>I62</f>
        <v>533000</v>
      </c>
    </row>
    <row r="62" spans="1:9" ht="18" x14ac:dyDescent="0.3">
      <c r="A62" s="19" t="s">
        <v>75</v>
      </c>
      <c r="B62" s="24" t="s">
        <v>138</v>
      </c>
      <c r="C62" s="24" t="s">
        <v>2</v>
      </c>
      <c r="D62" s="24" t="s">
        <v>7</v>
      </c>
      <c r="E62" s="24" t="s">
        <v>74</v>
      </c>
      <c r="F62" s="24" t="s">
        <v>5</v>
      </c>
      <c r="G62" s="24" t="s">
        <v>7</v>
      </c>
      <c r="H62" s="24" t="s">
        <v>7</v>
      </c>
      <c r="I62" s="18">
        <f>I63</f>
        <v>533000</v>
      </c>
    </row>
    <row r="63" spans="1:9" ht="18" x14ac:dyDescent="0.3">
      <c r="A63" s="23" t="s">
        <v>147</v>
      </c>
      <c r="B63" s="24" t="s">
        <v>138</v>
      </c>
      <c r="C63" s="24" t="s">
        <v>2</v>
      </c>
      <c r="D63" s="24" t="s">
        <v>7</v>
      </c>
      <c r="E63" s="24" t="s">
        <v>74</v>
      </c>
      <c r="F63" s="24" t="s">
        <v>0</v>
      </c>
      <c r="G63" s="24" t="s">
        <v>3</v>
      </c>
      <c r="H63" s="24" t="s">
        <v>33</v>
      </c>
      <c r="I63" s="18">
        <f>'Приложение 2'!J117</f>
        <v>533000</v>
      </c>
    </row>
    <row r="64" spans="1:9" x14ac:dyDescent="0.3">
      <c r="A64" s="37" t="s">
        <v>15</v>
      </c>
      <c r="B64" s="14">
        <v>99</v>
      </c>
      <c r="C64" s="17" t="s">
        <v>2</v>
      </c>
      <c r="D64" s="17" t="s">
        <v>7</v>
      </c>
      <c r="E64" s="17" t="s">
        <v>6</v>
      </c>
      <c r="F64" s="17" t="s">
        <v>5</v>
      </c>
      <c r="G64" s="17" t="s">
        <v>7</v>
      </c>
      <c r="H64" s="17" t="s">
        <v>7</v>
      </c>
      <c r="I64" s="15">
        <f>I65+I67+I69+I71+I73+I76+I78+I80+I82+I84+I86+I88+I90+I92+I100+I102+I104+I106+I112+I114+I116+I95+I97+I99</f>
        <v>21410979.240000002</v>
      </c>
    </row>
    <row r="65" spans="1:9" ht="18" x14ac:dyDescent="0.3">
      <c r="A65" s="27" t="s">
        <v>54</v>
      </c>
      <c r="B65" s="26">
        <v>99</v>
      </c>
      <c r="C65" s="26">
        <v>0</v>
      </c>
      <c r="D65" s="24" t="s">
        <v>7</v>
      </c>
      <c r="E65" s="24" t="s">
        <v>145</v>
      </c>
      <c r="F65" s="24" t="s">
        <v>5</v>
      </c>
      <c r="G65" s="24" t="s">
        <v>7</v>
      </c>
      <c r="H65" s="24" t="s">
        <v>7</v>
      </c>
      <c r="I65" s="18">
        <f>I66</f>
        <v>415518</v>
      </c>
    </row>
    <row r="66" spans="1:9" ht="18" x14ac:dyDescent="0.3">
      <c r="A66" s="27" t="s">
        <v>11</v>
      </c>
      <c r="B66" s="26">
        <v>99</v>
      </c>
      <c r="C66" s="26">
        <v>0</v>
      </c>
      <c r="D66" s="24" t="s">
        <v>7</v>
      </c>
      <c r="E66" s="24" t="s">
        <v>145</v>
      </c>
      <c r="F66" s="24" t="s">
        <v>9</v>
      </c>
      <c r="G66" s="24" t="s">
        <v>1</v>
      </c>
      <c r="H66" s="24" t="s">
        <v>4</v>
      </c>
      <c r="I66" s="18">
        <f>'Приложение 2'!J38</f>
        <v>415518</v>
      </c>
    </row>
    <row r="67" spans="1:9" ht="18" x14ac:dyDescent="0.3">
      <c r="A67" s="16" t="s">
        <v>165</v>
      </c>
      <c r="B67" s="26">
        <v>99</v>
      </c>
      <c r="C67" s="26">
        <v>0</v>
      </c>
      <c r="D67" s="24" t="s">
        <v>7</v>
      </c>
      <c r="E67" s="24" t="s">
        <v>164</v>
      </c>
      <c r="F67" s="24" t="s">
        <v>5</v>
      </c>
      <c r="G67" s="24" t="s">
        <v>7</v>
      </c>
      <c r="H67" s="24" t="s">
        <v>7</v>
      </c>
      <c r="I67" s="18">
        <f>I68</f>
        <v>1083560</v>
      </c>
    </row>
    <row r="68" spans="1:9" ht="54" x14ac:dyDescent="0.3">
      <c r="A68" s="27" t="s">
        <v>14</v>
      </c>
      <c r="B68" s="26">
        <v>99</v>
      </c>
      <c r="C68" s="26">
        <v>0</v>
      </c>
      <c r="D68" s="24" t="s">
        <v>7</v>
      </c>
      <c r="E68" s="24" t="s">
        <v>164</v>
      </c>
      <c r="F68" s="24" t="s">
        <v>13</v>
      </c>
      <c r="G68" s="24" t="s">
        <v>1</v>
      </c>
      <c r="H68" s="24" t="s">
        <v>33</v>
      </c>
      <c r="I68" s="18">
        <f>'Приложение 2'!J167</f>
        <v>1083560</v>
      </c>
    </row>
    <row r="69" spans="1:9" ht="36" x14ac:dyDescent="0.35">
      <c r="A69" s="32" t="s">
        <v>79</v>
      </c>
      <c r="B69" s="26">
        <v>99</v>
      </c>
      <c r="C69" s="26">
        <v>0</v>
      </c>
      <c r="D69" s="24" t="s">
        <v>7</v>
      </c>
      <c r="E69" s="24" t="s">
        <v>78</v>
      </c>
      <c r="F69" s="24" t="s">
        <v>5</v>
      </c>
      <c r="G69" s="24" t="s">
        <v>7</v>
      </c>
      <c r="H69" s="24" t="s">
        <v>7</v>
      </c>
      <c r="I69" s="18">
        <f>I70</f>
        <v>371000</v>
      </c>
    </row>
    <row r="70" spans="1:9" ht="18" x14ac:dyDescent="0.3">
      <c r="A70" s="33" t="s">
        <v>147</v>
      </c>
      <c r="B70" s="26">
        <v>99</v>
      </c>
      <c r="C70" s="26">
        <v>0</v>
      </c>
      <c r="D70" s="24" t="s">
        <v>7</v>
      </c>
      <c r="E70" s="26">
        <v>21801</v>
      </c>
      <c r="F70" s="26">
        <v>200</v>
      </c>
      <c r="G70" s="24" t="s">
        <v>33</v>
      </c>
      <c r="H70" s="24" t="s">
        <v>20</v>
      </c>
      <c r="I70" s="18">
        <f>'Приложение 2'!J58</f>
        <v>371000</v>
      </c>
    </row>
    <row r="71" spans="1:9" ht="36" x14ac:dyDescent="0.3">
      <c r="A71" s="19" t="s">
        <v>81</v>
      </c>
      <c r="B71" s="26">
        <v>99</v>
      </c>
      <c r="C71" s="26">
        <v>0</v>
      </c>
      <c r="D71" s="24" t="s">
        <v>7</v>
      </c>
      <c r="E71" s="24" t="s">
        <v>82</v>
      </c>
      <c r="F71" s="24" t="s">
        <v>5</v>
      </c>
      <c r="G71" s="24" t="s">
        <v>7</v>
      </c>
      <c r="H71" s="24" t="s">
        <v>7</v>
      </c>
      <c r="I71" s="18">
        <f>I72</f>
        <v>1263926.95</v>
      </c>
    </row>
    <row r="72" spans="1:9" ht="18" x14ac:dyDescent="0.3">
      <c r="A72" s="22" t="s">
        <v>147</v>
      </c>
      <c r="B72" s="26">
        <v>99</v>
      </c>
      <c r="C72" s="26">
        <v>0</v>
      </c>
      <c r="D72" s="24" t="s">
        <v>7</v>
      </c>
      <c r="E72" s="24" t="s">
        <v>82</v>
      </c>
      <c r="F72" s="24" t="s">
        <v>0</v>
      </c>
      <c r="G72" s="24" t="s">
        <v>12</v>
      </c>
      <c r="H72" s="24" t="s">
        <v>28</v>
      </c>
      <c r="I72" s="18">
        <f>'Приложение 2'!J65</f>
        <v>1263926.95</v>
      </c>
    </row>
    <row r="73" spans="1:9" ht="18" x14ac:dyDescent="0.3">
      <c r="A73" s="19" t="s">
        <v>103</v>
      </c>
      <c r="B73" s="26">
        <v>99</v>
      </c>
      <c r="C73" s="26">
        <v>0</v>
      </c>
      <c r="D73" s="24" t="s">
        <v>7</v>
      </c>
      <c r="E73" s="24" t="s">
        <v>102</v>
      </c>
      <c r="F73" s="24" t="s">
        <v>5</v>
      </c>
      <c r="G73" s="24" t="s">
        <v>7</v>
      </c>
      <c r="H73" s="24" t="s">
        <v>7</v>
      </c>
      <c r="I73" s="18">
        <f>I74+I75</f>
        <v>394482</v>
      </c>
    </row>
    <row r="74" spans="1:9" ht="18" x14ac:dyDescent="0.3">
      <c r="A74" s="22" t="s">
        <v>147</v>
      </c>
      <c r="B74" s="26">
        <v>99</v>
      </c>
      <c r="C74" s="26">
        <v>0</v>
      </c>
      <c r="D74" s="24" t="s">
        <v>7</v>
      </c>
      <c r="E74" s="24" t="s">
        <v>102</v>
      </c>
      <c r="F74" s="24" t="s">
        <v>0</v>
      </c>
      <c r="G74" s="24" t="s">
        <v>29</v>
      </c>
      <c r="H74" s="24" t="s">
        <v>33</v>
      </c>
      <c r="I74" s="18">
        <f>'Приложение 2'!J151</f>
        <v>360000</v>
      </c>
    </row>
    <row r="75" spans="1:9" ht="18" x14ac:dyDescent="0.3">
      <c r="A75" s="19" t="s">
        <v>31</v>
      </c>
      <c r="B75" s="26">
        <v>99</v>
      </c>
      <c r="C75" s="26">
        <v>0</v>
      </c>
      <c r="D75" s="24" t="s">
        <v>7</v>
      </c>
      <c r="E75" s="24" t="s">
        <v>102</v>
      </c>
      <c r="F75" s="24" t="s">
        <v>30</v>
      </c>
      <c r="G75" s="24" t="s">
        <v>29</v>
      </c>
      <c r="H75" s="24" t="s">
        <v>33</v>
      </c>
      <c r="I75" s="18">
        <f>'Приложение 2'!J152</f>
        <v>34482</v>
      </c>
    </row>
    <row r="76" spans="1:9" ht="54" x14ac:dyDescent="0.3">
      <c r="A76" s="23" t="s">
        <v>115</v>
      </c>
      <c r="B76" s="26">
        <v>99</v>
      </c>
      <c r="C76" s="26">
        <v>0</v>
      </c>
      <c r="D76" s="24" t="s">
        <v>7</v>
      </c>
      <c r="E76" s="24" t="s">
        <v>114</v>
      </c>
      <c r="F76" s="24" t="s">
        <v>5</v>
      </c>
      <c r="G76" s="24" t="s">
        <v>7</v>
      </c>
      <c r="H76" s="24" t="s">
        <v>7</v>
      </c>
      <c r="I76" s="18">
        <f>I77</f>
        <v>110000</v>
      </c>
    </row>
    <row r="77" spans="1:9" ht="21.75" customHeight="1" x14ac:dyDescent="0.3">
      <c r="A77" s="23" t="s">
        <v>45</v>
      </c>
      <c r="B77" s="86">
        <v>99</v>
      </c>
      <c r="C77" s="86">
        <v>0</v>
      </c>
      <c r="D77" s="50" t="s">
        <v>7</v>
      </c>
      <c r="E77" s="50" t="s">
        <v>114</v>
      </c>
      <c r="F77" s="50" t="s">
        <v>44</v>
      </c>
      <c r="G77" s="50" t="s">
        <v>1</v>
      </c>
      <c r="H77" s="50" t="s">
        <v>12</v>
      </c>
      <c r="I77" s="18">
        <f>'Приложение 2'!J22</f>
        <v>110000</v>
      </c>
    </row>
    <row r="78" spans="1:9" ht="54" x14ac:dyDescent="0.35">
      <c r="A78" s="29" t="s">
        <v>113</v>
      </c>
      <c r="B78" s="26">
        <v>99</v>
      </c>
      <c r="C78" s="26">
        <v>0</v>
      </c>
      <c r="D78" s="24" t="s">
        <v>7</v>
      </c>
      <c r="E78" s="24" t="s">
        <v>112</v>
      </c>
      <c r="F78" s="24" t="s">
        <v>5</v>
      </c>
      <c r="G78" s="24" t="s">
        <v>7</v>
      </c>
      <c r="H78" s="24" t="s">
        <v>7</v>
      </c>
      <c r="I78" s="18">
        <f>I79</f>
        <v>403974</v>
      </c>
    </row>
    <row r="79" spans="1:9" ht="18" x14ac:dyDescent="0.3">
      <c r="A79" s="30" t="s">
        <v>45</v>
      </c>
      <c r="B79" s="26">
        <v>99</v>
      </c>
      <c r="C79" s="26">
        <v>0</v>
      </c>
      <c r="D79" s="24" t="s">
        <v>7</v>
      </c>
      <c r="E79" s="24" t="s">
        <v>112</v>
      </c>
      <c r="F79" s="24" t="s">
        <v>44</v>
      </c>
      <c r="G79" s="24" t="s">
        <v>1</v>
      </c>
      <c r="H79" s="24" t="s">
        <v>28</v>
      </c>
      <c r="I79" s="18">
        <f>'Приложение 2'!J30</f>
        <v>403974</v>
      </c>
    </row>
    <row r="80" spans="1:9" ht="85.5" customHeight="1" x14ac:dyDescent="0.3">
      <c r="A80" s="28" t="s">
        <v>117</v>
      </c>
      <c r="B80" s="26">
        <v>99</v>
      </c>
      <c r="C80" s="26">
        <v>0</v>
      </c>
      <c r="D80" s="24" t="s">
        <v>7</v>
      </c>
      <c r="E80" s="26">
        <v>52103</v>
      </c>
      <c r="F80" s="24" t="s">
        <v>5</v>
      </c>
      <c r="G80" s="24" t="s">
        <v>7</v>
      </c>
      <c r="H80" s="24" t="s">
        <v>7</v>
      </c>
      <c r="I80" s="18">
        <f>I81</f>
        <v>447000</v>
      </c>
    </row>
    <row r="81" spans="1:9" ht="18" x14ac:dyDescent="0.3">
      <c r="A81" s="33" t="s">
        <v>118</v>
      </c>
      <c r="B81" s="26">
        <v>99</v>
      </c>
      <c r="C81" s="26">
        <v>0</v>
      </c>
      <c r="D81" s="24" t="s">
        <v>7</v>
      </c>
      <c r="E81" s="24" t="s">
        <v>116</v>
      </c>
      <c r="F81" s="24" t="s">
        <v>44</v>
      </c>
      <c r="G81" s="24" t="s">
        <v>33</v>
      </c>
      <c r="H81" s="24" t="s">
        <v>20</v>
      </c>
      <c r="I81" s="18">
        <f>'Приложение 2'!J60</f>
        <v>447000</v>
      </c>
    </row>
    <row r="82" spans="1:9" ht="54" x14ac:dyDescent="0.3">
      <c r="A82" s="28" t="s">
        <v>119</v>
      </c>
      <c r="B82" s="26">
        <v>99</v>
      </c>
      <c r="C82" s="26">
        <v>0</v>
      </c>
      <c r="D82" s="24" t="s">
        <v>7</v>
      </c>
      <c r="E82" s="24" t="s">
        <v>120</v>
      </c>
      <c r="F82" s="24" t="s">
        <v>5</v>
      </c>
      <c r="G82" s="24" t="s">
        <v>7</v>
      </c>
      <c r="H82" s="24" t="s">
        <v>7</v>
      </c>
      <c r="I82" s="18">
        <f>I83</f>
        <v>30000</v>
      </c>
    </row>
    <row r="83" spans="1:9" ht="18" x14ac:dyDescent="0.3">
      <c r="A83" s="23" t="s">
        <v>45</v>
      </c>
      <c r="B83" s="26">
        <v>99</v>
      </c>
      <c r="C83" s="26">
        <v>0</v>
      </c>
      <c r="D83" s="24" t="s">
        <v>7</v>
      </c>
      <c r="E83" s="24" t="s">
        <v>120</v>
      </c>
      <c r="F83" s="24" t="s">
        <v>44</v>
      </c>
      <c r="G83" s="24" t="s">
        <v>12</v>
      </c>
      <c r="H83" s="24" t="s">
        <v>46</v>
      </c>
      <c r="I83" s="18">
        <f>'Приложение 2'!J89</f>
        <v>30000</v>
      </c>
    </row>
    <row r="84" spans="1:9" ht="72" x14ac:dyDescent="0.3">
      <c r="A84" s="34" t="s">
        <v>122</v>
      </c>
      <c r="B84" s="26">
        <v>99</v>
      </c>
      <c r="C84" s="26">
        <v>0</v>
      </c>
      <c r="D84" s="24" t="s">
        <v>7</v>
      </c>
      <c r="E84" s="24" t="s">
        <v>121</v>
      </c>
      <c r="F84" s="24" t="s">
        <v>5</v>
      </c>
      <c r="G84" s="24" t="s">
        <v>7</v>
      </c>
      <c r="H84" s="24" t="s">
        <v>7</v>
      </c>
      <c r="I84" s="18">
        <f>I85</f>
        <v>60000</v>
      </c>
    </row>
    <row r="85" spans="1:9" ht="18" x14ac:dyDescent="0.3">
      <c r="A85" s="31" t="s">
        <v>45</v>
      </c>
      <c r="B85" s="26">
        <v>99</v>
      </c>
      <c r="C85" s="26">
        <v>0</v>
      </c>
      <c r="D85" s="24" t="s">
        <v>7</v>
      </c>
      <c r="E85" s="24" t="s">
        <v>121</v>
      </c>
      <c r="F85" s="24" t="s">
        <v>44</v>
      </c>
      <c r="G85" s="24" t="s">
        <v>12</v>
      </c>
      <c r="H85" s="24" t="s">
        <v>46</v>
      </c>
      <c r="I85" s="18">
        <f>'Приложение 2'!J91</f>
        <v>60000</v>
      </c>
    </row>
    <row r="86" spans="1:9" ht="54" x14ac:dyDescent="0.3">
      <c r="A86" s="28" t="s">
        <v>105</v>
      </c>
      <c r="B86" s="26">
        <v>99</v>
      </c>
      <c r="C86" s="26">
        <v>0</v>
      </c>
      <c r="D86" s="24" t="s">
        <v>7</v>
      </c>
      <c r="E86" s="24" t="s">
        <v>104</v>
      </c>
      <c r="F86" s="24" t="s">
        <v>5</v>
      </c>
      <c r="G86" s="24" t="s">
        <v>7</v>
      </c>
      <c r="H86" s="24" t="s">
        <v>7</v>
      </c>
      <c r="I86" s="18">
        <f>I87</f>
        <v>50000</v>
      </c>
    </row>
    <row r="87" spans="1:9" ht="18" x14ac:dyDescent="0.3">
      <c r="A87" s="23" t="s">
        <v>45</v>
      </c>
      <c r="B87" s="26">
        <v>99</v>
      </c>
      <c r="C87" s="26">
        <v>0</v>
      </c>
      <c r="D87" s="24" t="s">
        <v>7</v>
      </c>
      <c r="E87" s="24" t="s">
        <v>104</v>
      </c>
      <c r="F87" s="24" t="s">
        <v>44</v>
      </c>
      <c r="G87" s="24" t="s">
        <v>32</v>
      </c>
      <c r="H87" s="24" t="s">
        <v>32</v>
      </c>
      <c r="I87" s="18">
        <f>'Приложение 2'!J139</f>
        <v>50000</v>
      </c>
    </row>
    <row r="88" spans="1:9" ht="54" x14ac:dyDescent="0.3">
      <c r="A88" s="28" t="s">
        <v>106</v>
      </c>
      <c r="B88" s="26">
        <v>99</v>
      </c>
      <c r="C88" s="26">
        <v>0</v>
      </c>
      <c r="D88" s="24" t="s">
        <v>7</v>
      </c>
      <c r="E88" s="24" t="s">
        <v>108</v>
      </c>
      <c r="F88" s="24" t="s">
        <v>5</v>
      </c>
      <c r="G88" s="24" t="s">
        <v>7</v>
      </c>
      <c r="H88" s="24" t="s">
        <v>7</v>
      </c>
      <c r="I88" s="18">
        <f>I89</f>
        <v>170000</v>
      </c>
    </row>
    <row r="89" spans="1:9" ht="18" x14ac:dyDescent="0.3">
      <c r="A89" s="23" t="s">
        <v>45</v>
      </c>
      <c r="B89" s="26">
        <v>99</v>
      </c>
      <c r="C89" s="26">
        <v>0</v>
      </c>
      <c r="D89" s="24" t="s">
        <v>7</v>
      </c>
      <c r="E89" s="24" t="s">
        <v>108</v>
      </c>
      <c r="F89" s="24" t="s">
        <v>44</v>
      </c>
      <c r="G89" s="24" t="s">
        <v>24</v>
      </c>
      <c r="H89" s="24" t="s">
        <v>1</v>
      </c>
      <c r="I89" s="18">
        <f>'Приложение 2'!J144</f>
        <v>170000</v>
      </c>
    </row>
    <row r="90" spans="1:9" ht="72" x14ac:dyDescent="0.3">
      <c r="A90" s="28" t="s">
        <v>107</v>
      </c>
      <c r="B90" s="26">
        <v>99</v>
      </c>
      <c r="C90" s="26">
        <v>0</v>
      </c>
      <c r="D90" s="26">
        <v>0</v>
      </c>
      <c r="E90" s="24" t="s">
        <v>109</v>
      </c>
      <c r="F90" s="24" t="s">
        <v>5</v>
      </c>
      <c r="G90" s="24" t="s">
        <v>7</v>
      </c>
      <c r="H90" s="24" t="s">
        <v>7</v>
      </c>
      <c r="I90" s="18">
        <f>I91</f>
        <v>1815690</v>
      </c>
    </row>
    <row r="91" spans="1:9" ht="18" x14ac:dyDescent="0.3">
      <c r="A91" s="23" t="s">
        <v>45</v>
      </c>
      <c r="B91" s="26">
        <v>99</v>
      </c>
      <c r="C91" s="26">
        <v>0</v>
      </c>
      <c r="D91" s="26">
        <v>0</v>
      </c>
      <c r="E91" s="24" t="s">
        <v>109</v>
      </c>
      <c r="F91" s="24" t="s">
        <v>44</v>
      </c>
      <c r="G91" s="24" t="s">
        <v>24</v>
      </c>
      <c r="H91" s="24" t="s">
        <v>1</v>
      </c>
      <c r="I91" s="18">
        <f>'Приложение 2'!J146</f>
        <v>1815690</v>
      </c>
    </row>
    <row r="92" spans="1:9" ht="90" x14ac:dyDescent="0.3">
      <c r="A92" s="28" t="s">
        <v>123</v>
      </c>
      <c r="B92" s="26">
        <v>99</v>
      </c>
      <c r="C92" s="26">
        <v>0</v>
      </c>
      <c r="D92" s="24" t="s">
        <v>7</v>
      </c>
      <c r="E92" s="24" t="s">
        <v>124</v>
      </c>
      <c r="F92" s="24" t="s">
        <v>5</v>
      </c>
      <c r="G92" s="24" t="s">
        <v>7</v>
      </c>
      <c r="H92" s="24" t="s">
        <v>7</v>
      </c>
      <c r="I92" s="18">
        <f>I93</f>
        <v>2590000</v>
      </c>
    </row>
    <row r="93" spans="1:9" ht="18" x14ac:dyDescent="0.3">
      <c r="A93" s="23" t="s">
        <v>45</v>
      </c>
      <c r="B93" s="26">
        <v>99</v>
      </c>
      <c r="C93" s="26">
        <v>0</v>
      </c>
      <c r="D93" s="24" t="s">
        <v>7</v>
      </c>
      <c r="E93" s="24" t="s">
        <v>124</v>
      </c>
      <c r="F93" s="24" t="s">
        <v>44</v>
      </c>
      <c r="G93" s="24" t="s">
        <v>4</v>
      </c>
      <c r="H93" s="24" t="s">
        <v>17</v>
      </c>
      <c r="I93" s="18">
        <f>'Приложение 2'!J161</f>
        <v>2590000</v>
      </c>
    </row>
    <row r="94" spans="1:9" ht="54" x14ac:dyDescent="0.3">
      <c r="A94" s="23" t="s">
        <v>202</v>
      </c>
      <c r="B94" s="26">
        <v>99</v>
      </c>
      <c r="C94" s="26">
        <v>0</v>
      </c>
      <c r="D94" s="24" t="s">
        <v>7</v>
      </c>
      <c r="E94" s="24" t="s">
        <v>201</v>
      </c>
      <c r="F94" s="24" t="s">
        <v>5</v>
      </c>
      <c r="G94" s="24" t="s">
        <v>7</v>
      </c>
      <c r="H94" s="24" t="s">
        <v>7</v>
      </c>
      <c r="I94" s="18">
        <f>I95</f>
        <v>1000</v>
      </c>
    </row>
    <row r="95" spans="1:9" ht="18" x14ac:dyDescent="0.3">
      <c r="A95" s="23" t="s">
        <v>45</v>
      </c>
      <c r="B95" s="26">
        <v>99</v>
      </c>
      <c r="C95" s="26">
        <v>0</v>
      </c>
      <c r="D95" s="24" t="s">
        <v>7</v>
      </c>
      <c r="E95" s="24" t="s">
        <v>201</v>
      </c>
      <c r="F95" s="24" t="s">
        <v>44</v>
      </c>
      <c r="G95" s="24" t="s">
        <v>1</v>
      </c>
      <c r="H95" s="24" t="s">
        <v>12</v>
      </c>
      <c r="I95" s="18">
        <f>'Приложение 2'!J24</f>
        <v>1000</v>
      </c>
    </row>
    <row r="96" spans="1:9" ht="54" x14ac:dyDescent="0.3">
      <c r="A96" s="53" t="s">
        <v>200</v>
      </c>
      <c r="B96" s="26">
        <v>99</v>
      </c>
      <c r="C96" s="26">
        <v>0</v>
      </c>
      <c r="D96" s="24" t="s">
        <v>7</v>
      </c>
      <c r="E96" s="24" t="s">
        <v>199</v>
      </c>
      <c r="F96" s="24" t="s">
        <v>5</v>
      </c>
      <c r="G96" s="24" t="s">
        <v>7</v>
      </c>
      <c r="H96" s="24" t="s">
        <v>7</v>
      </c>
      <c r="I96" s="18">
        <f>I97</f>
        <v>1000</v>
      </c>
    </row>
    <row r="97" spans="1:9" ht="18" x14ac:dyDescent="0.3">
      <c r="A97" s="54" t="s">
        <v>45</v>
      </c>
      <c r="B97" s="26">
        <v>99</v>
      </c>
      <c r="C97" s="26">
        <v>0</v>
      </c>
      <c r="D97" s="24" t="s">
        <v>7</v>
      </c>
      <c r="E97" s="24" t="s">
        <v>199</v>
      </c>
      <c r="F97" s="24" t="s">
        <v>44</v>
      </c>
      <c r="G97" s="24" t="s">
        <v>1</v>
      </c>
      <c r="H97" s="24" t="s">
        <v>36</v>
      </c>
      <c r="I97" s="18">
        <f>'Приложение 2'!J45</f>
        <v>1000</v>
      </c>
    </row>
    <row r="98" spans="1:9" ht="18" x14ac:dyDescent="0.3">
      <c r="A98" s="23" t="s">
        <v>197</v>
      </c>
      <c r="B98" s="26">
        <v>99</v>
      </c>
      <c r="C98" s="26">
        <v>0</v>
      </c>
      <c r="D98" s="24" t="s">
        <v>2</v>
      </c>
      <c r="E98" s="24" t="s">
        <v>198</v>
      </c>
      <c r="F98" s="24" t="s">
        <v>5</v>
      </c>
      <c r="G98" s="24" t="s">
        <v>7</v>
      </c>
      <c r="H98" s="24" t="s">
        <v>7</v>
      </c>
      <c r="I98" s="18">
        <f>I99</f>
        <v>109564.92</v>
      </c>
    </row>
    <row r="99" spans="1:9" ht="18" x14ac:dyDescent="0.3">
      <c r="A99" s="27" t="s">
        <v>11</v>
      </c>
      <c r="B99" s="26">
        <v>99</v>
      </c>
      <c r="C99" s="26">
        <v>0</v>
      </c>
      <c r="D99" s="24" t="s">
        <v>2</v>
      </c>
      <c r="E99" s="24" t="s">
        <v>198</v>
      </c>
      <c r="F99" s="24" t="s">
        <v>9</v>
      </c>
      <c r="G99" s="24" t="s">
        <v>12</v>
      </c>
      <c r="H99" s="24" t="s">
        <v>20</v>
      </c>
      <c r="I99" s="18">
        <f>'Приложение 2'!J85</f>
        <v>109564.92</v>
      </c>
    </row>
    <row r="100" spans="1:9" ht="54" x14ac:dyDescent="0.3">
      <c r="A100" s="22" t="s">
        <v>157</v>
      </c>
      <c r="B100" s="26">
        <v>99</v>
      </c>
      <c r="C100" s="26">
        <v>0</v>
      </c>
      <c r="D100" s="24" t="s">
        <v>7</v>
      </c>
      <c r="E100" s="24" t="s">
        <v>158</v>
      </c>
      <c r="F100" s="24" t="s">
        <v>5</v>
      </c>
      <c r="G100" s="24" t="s">
        <v>7</v>
      </c>
      <c r="H100" s="24" t="s">
        <v>7</v>
      </c>
      <c r="I100" s="18">
        <f>I101</f>
        <v>80000</v>
      </c>
    </row>
    <row r="101" spans="1:9" ht="18" x14ac:dyDescent="0.3">
      <c r="A101" s="19" t="s">
        <v>31</v>
      </c>
      <c r="B101" s="26">
        <v>99</v>
      </c>
      <c r="C101" s="26">
        <v>0</v>
      </c>
      <c r="D101" s="24" t="s">
        <v>7</v>
      </c>
      <c r="E101" s="24" t="s">
        <v>158</v>
      </c>
      <c r="F101" s="24" t="s">
        <v>30</v>
      </c>
      <c r="G101" s="24" t="s">
        <v>29</v>
      </c>
      <c r="H101" s="24" t="s">
        <v>33</v>
      </c>
      <c r="I101" s="18">
        <f>'Приложение 2'!J154</f>
        <v>80000</v>
      </c>
    </row>
    <row r="102" spans="1:9" ht="72" x14ac:dyDescent="0.3">
      <c r="A102" s="22" t="s">
        <v>159</v>
      </c>
      <c r="B102" s="26">
        <v>99</v>
      </c>
      <c r="C102" s="26">
        <v>0</v>
      </c>
      <c r="D102" s="24" t="s">
        <v>7</v>
      </c>
      <c r="E102" s="24" t="s">
        <v>160</v>
      </c>
      <c r="F102" s="24" t="s">
        <v>5</v>
      </c>
      <c r="G102" s="24" t="s">
        <v>7</v>
      </c>
      <c r="H102" s="24" t="s">
        <v>7</v>
      </c>
      <c r="I102" s="18">
        <f>I103</f>
        <v>110400</v>
      </c>
    </row>
    <row r="103" spans="1:9" ht="18" x14ac:dyDescent="0.3">
      <c r="A103" s="19" t="s">
        <v>31</v>
      </c>
      <c r="B103" s="26">
        <v>99</v>
      </c>
      <c r="C103" s="26">
        <v>0</v>
      </c>
      <c r="D103" s="24" t="s">
        <v>7</v>
      </c>
      <c r="E103" s="24" t="s">
        <v>160</v>
      </c>
      <c r="F103" s="24" t="s">
        <v>30</v>
      </c>
      <c r="G103" s="24" t="s">
        <v>29</v>
      </c>
      <c r="H103" s="24" t="s">
        <v>33</v>
      </c>
      <c r="I103" s="18">
        <f>'Приложение 2'!J156</f>
        <v>110400</v>
      </c>
    </row>
    <row r="104" spans="1:9" ht="18" x14ac:dyDescent="0.3">
      <c r="A104" s="27" t="s">
        <v>57</v>
      </c>
      <c r="B104" s="26">
        <v>99</v>
      </c>
      <c r="C104" s="26">
        <v>0</v>
      </c>
      <c r="D104" s="24" t="s">
        <v>7</v>
      </c>
      <c r="E104" s="24" t="s">
        <v>140</v>
      </c>
      <c r="F104" s="24" t="s">
        <v>5</v>
      </c>
      <c r="G104" s="24" t="s">
        <v>7</v>
      </c>
      <c r="H104" s="24" t="s">
        <v>7</v>
      </c>
      <c r="I104" s="18">
        <f>I105</f>
        <v>1323602</v>
      </c>
    </row>
    <row r="105" spans="1:9" ht="54" x14ac:dyDescent="0.3">
      <c r="A105" s="27" t="s">
        <v>14</v>
      </c>
      <c r="B105" s="26">
        <v>99</v>
      </c>
      <c r="C105" s="26">
        <v>0</v>
      </c>
      <c r="D105" s="24" t="s">
        <v>7</v>
      </c>
      <c r="E105" s="24" t="s">
        <v>140</v>
      </c>
      <c r="F105" s="24" t="s">
        <v>13</v>
      </c>
      <c r="G105" s="24" t="s">
        <v>1</v>
      </c>
      <c r="H105" s="24" t="s">
        <v>17</v>
      </c>
      <c r="I105" s="18">
        <f>'Приложение 2'!J14</f>
        <v>1323602</v>
      </c>
    </row>
    <row r="106" spans="1:9" ht="36" x14ac:dyDescent="0.3">
      <c r="A106" s="16" t="s">
        <v>71</v>
      </c>
      <c r="B106" s="26">
        <v>99</v>
      </c>
      <c r="C106" s="26">
        <v>0</v>
      </c>
      <c r="D106" s="24" t="s">
        <v>7</v>
      </c>
      <c r="E106" s="24" t="s">
        <v>141</v>
      </c>
      <c r="F106" s="24" t="s">
        <v>5</v>
      </c>
      <c r="G106" s="24" t="s">
        <v>7</v>
      </c>
      <c r="H106" s="24" t="s">
        <v>7</v>
      </c>
      <c r="I106" s="18">
        <f>I107+I108+I109+I110+I111</f>
        <v>10431461.370000001</v>
      </c>
    </row>
    <row r="107" spans="1:9" ht="54" x14ac:dyDescent="0.3">
      <c r="A107" s="27" t="s">
        <v>14</v>
      </c>
      <c r="B107" s="26">
        <v>99</v>
      </c>
      <c r="C107" s="26">
        <v>0</v>
      </c>
      <c r="D107" s="24" t="s">
        <v>7</v>
      </c>
      <c r="E107" s="24" t="s">
        <v>141</v>
      </c>
      <c r="F107" s="24" t="s">
        <v>13</v>
      </c>
      <c r="G107" s="24" t="s">
        <v>1</v>
      </c>
      <c r="H107" s="24" t="s">
        <v>33</v>
      </c>
      <c r="I107" s="18">
        <f>'Приложение 2'!J169</f>
        <v>532716</v>
      </c>
    </row>
    <row r="108" spans="1:9" ht="54" x14ac:dyDescent="0.3">
      <c r="A108" s="27" t="s">
        <v>14</v>
      </c>
      <c r="B108" s="26">
        <v>99</v>
      </c>
      <c r="C108" s="26">
        <v>0</v>
      </c>
      <c r="D108" s="24" t="s">
        <v>7</v>
      </c>
      <c r="E108" s="24" t="s">
        <v>141</v>
      </c>
      <c r="F108" s="24" t="s">
        <v>13</v>
      </c>
      <c r="G108" s="24" t="s">
        <v>1</v>
      </c>
      <c r="H108" s="24" t="s">
        <v>12</v>
      </c>
      <c r="I108" s="18">
        <f>'Приложение 2'!J18</f>
        <v>7993990</v>
      </c>
    </row>
    <row r="109" spans="1:9" ht="18" x14ac:dyDescent="0.3">
      <c r="A109" s="22" t="s">
        <v>147</v>
      </c>
      <c r="B109" s="26">
        <v>99</v>
      </c>
      <c r="C109" s="26">
        <v>0</v>
      </c>
      <c r="D109" s="24" t="s">
        <v>7</v>
      </c>
      <c r="E109" s="24" t="s">
        <v>141</v>
      </c>
      <c r="F109" s="24" t="s">
        <v>0</v>
      </c>
      <c r="G109" s="24" t="s">
        <v>1</v>
      </c>
      <c r="H109" s="24" t="s">
        <v>33</v>
      </c>
      <c r="I109" s="18">
        <f>'Приложение 2'!J170</f>
        <v>191300</v>
      </c>
    </row>
    <row r="110" spans="1:9" ht="18" x14ac:dyDescent="0.3">
      <c r="A110" s="22" t="s">
        <v>147</v>
      </c>
      <c r="B110" s="26">
        <v>99</v>
      </c>
      <c r="C110" s="26">
        <v>0</v>
      </c>
      <c r="D110" s="24" t="s">
        <v>7</v>
      </c>
      <c r="E110" s="24" t="s">
        <v>141</v>
      </c>
      <c r="F110" s="24" t="s">
        <v>0</v>
      </c>
      <c r="G110" s="24" t="s">
        <v>1</v>
      </c>
      <c r="H110" s="24" t="s">
        <v>12</v>
      </c>
      <c r="I110" s="18">
        <f>'Приложение 2'!J19</f>
        <v>1712101.82</v>
      </c>
    </row>
    <row r="111" spans="1:9" ht="18" x14ac:dyDescent="0.3">
      <c r="A111" s="27" t="s">
        <v>11</v>
      </c>
      <c r="B111" s="26">
        <v>99</v>
      </c>
      <c r="C111" s="26">
        <v>0</v>
      </c>
      <c r="D111" s="24" t="s">
        <v>7</v>
      </c>
      <c r="E111" s="24" t="s">
        <v>141</v>
      </c>
      <c r="F111" s="24" t="s">
        <v>9</v>
      </c>
      <c r="G111" s="24" t="s">
        <v>1</v>
      </c>
      <c r="H111" s="24" t="s">
        <v>12</v>
      </c>
      <c r="I111" s="18">
        <f>'Приложение 2'!J20</f>
        <v>1353.55</v>
      </c>
    </row>
    <row r="112" spans="1:9" ht="18" x14ac:dyDescent="0.3">
      <c r="A112" s="16" t="s">
        <v>148</v>
      </c>
      <c r="B112" s="26">
        <v>99</v>
      </c>
      <c r="C112" s="26">
        <v>0</v>
      </c>
      <c r="D112" s="24" t="s">
        <v>7</v>
      </c>
      <c r="E112" s="24" t="s">
        <v>149</v>
      </c>
      <c r="F112" s="24" t="s">
        <v>5</v>
      </c>
      <c r="G112" s="24" t="s">
        <v>7</v>
      </c>
      <c r="H112" s="24" t="s">
        <v>7</v>
      </c>
      <c r="I112" s="18">
        <f>I113</f>
        <v>48000</v>
      </c>
    </row>
    <row r="113" spans="1:9" ht="18" x14ac:dyDescent="0.3">
      <c r="A113" s="16" t="s">
        <v>31</v>
      </c>
      <c r="B113" s="26">
        <v>99</v>
      </c>
      <c r="C113" s="26">
        <v>0</v>
      </c>
      <c r="D113" s="24" t="s">
        <v>7</v>
      </c>
      <c r="E113" s="24" t="s">
        <v>149</v>
      </c>
      <c r="F113" s="24" t="s">
        <v>30</v>
      </c>
      <c r="G113" s="24" t="s">
        <v>1</v>
      </c>
      <c r="H113" s="24" t="s">
        <v>36</v>
      </c>
      <c r="I113" s="18">
        <f>'Приложение 2'!J47</f>
        <v>48000</v>
      </c>
    </row>
    <row r="114" spans="1:9" ht="36" x14ac:dyDescent="0.3">
      <c r="A114" s="54" t="s">
        <v>166</v>
      </c>
      <c r="B114" s="26">
        <v>99</v>
      </c>
      <c r="C114" s="26">
        <v>0</v>
      </c>
      <c r="D114" s="24" t="s">
        <v>7</v>
      </c>
      <c r="E114" s="24" t="s">
        <v>162</v>
      </c>
      <c r="F114" s="24" t="s">
        <v>5</v>
      </c>
      <c r="G114" s="24" t="s">
        <v>7</v>
      </c>
      <c r="H114" s="24" t="s">
        <v>7</v>
      </c>
      <c r="I114" s="18">
        <f>I115</f>
        <v>20000</v>
      </c>
    </row>
    <row r="115" spans="1:9" ht="18" x14ac:dyDescent="0.3">
      <c r="A115" s="22" t="s">
        <v>142</v>
      </c>
      <c r="B115" s="26">
        <v>99</v>
      </c>
      <c r="C115" s="26">
        <v>0</v>
      </c>
      <c r="D115" s="24" t="s">
        <v>7</v>
      </c>
      <c r="E115" s="24" t="s">
        <v>162</v>
      </c>
      <c r="F115" s="24" t="s">
        <v>0</v>
      </c>
      <c r="G115" s="24" t="s">
        <v>1</v>
      </c>
      <c r="H115" s="24" t="s">
        <v>32</v>
      </c>
      <c r="I115" s="18">
        <f>'Приложение 2'!J34</f>
        <v>20000</v>
      </c>
    </row>
    <row r="116" spans="1:9" ht="18" x14ac:dyDescent="0.3">
      <c r="A116" s="22" t="s">
        <v>143</v>
      </c>
      <c r="B116" s="26">
        <v>99</v>
      </c>
      <c r="C116" s="26">
        <v>0</v>
      </c>
      <c r="D116" s="24" t="s">
        <v>7</v>
      </c>
      <c r="E116" s="24" t="s">
        <v>144</v>
      </c>
      <c r="F116" s="24" t="s">
        <v>5</v>
      </c>
      <c r="G116" s="24" t="s">
        <v>7</v>
      </c>
      <c r="H116" s="24" t="s">
        <v>7</v>
      </c>
      <c r="I116" s="18">
        <f>I117+I118</f>
        <v>80800</v>
      </c>
    </row>
    <row r="117" spans="1:9" ht="18" x14ac:dyDescent="0.3">
      <c r="A117" s="16" t="s">
        <v>125</v>
      </c>
      <c r="B117" s="26">
        <v>99</v>
      </c>
      <c r="C117" s="26">
        <v>0</v>
      </c>
      <c r="D117" s="24" t="s">
        <v>7</v>
      </c>
      <c r="E117" s="24" t="s">
        <v>144</v>
      </c>
      <c r="F117" s="24" t="s">
        <v>9</v>
      </c>
      <c r="G117" s="24" t="s">
        <v>1</v>
      </c>
      <c r="H117" s="24" t="s">
        <v>33</v>
      </c>
      <c r="I117" s="18">
        <f>'Приложение 2'!J172</f>
        <v>13800</v>
      </c>
    </row>
    <row r="118" spans="1:9" ht="18" x14ac:dyDescent="0.3">
      <c r="A118" s="27" t="s">
        <v>11</v>
      </c>
      <c r="B118" s="26">
        <v>99</v>
      </c>
      <c r="C118" s="26">
        <v>0</v>
      </c>
      <c r="D118" s="24" t="s">
        <v>7</v>
      </c>
      <c r="E118" s="24" t="s">
        <v>144</v>
      </c>
      <c r="F118" s="24" t="s">
        <v>9</v>
      </c>
      <c r="G118" s="24" t="s">
        <v>1</v>
      </c>
      <c r="H118" s="24" t="s">
        <v>12</v>
      </c>
      <c r="I118" s="18">
        <f>'Приложение 2'!J26</f>
        <v>67000</v>
      </c>
    </row>
    <row r="122" spans="1:9" ht="18" x14ac:dyDescent="0.3">
      <c r="A122" s="85"/>
    </row>
  </sheetData>
  <autoFilter ref="A7:I118"/>
  <sortState ref="A5:H708">
    <sortCondition ref="B5:B708"/>
    <sortCondition ref="C5:C708"/>
    <sortCondition ref="D5:D708"/>
    <sortCondition ref="E5:E708"/>
    <sortCondition ref="F5:F708"/>
    <sortCondition ref="G5:G708"/>
    <sortCondition ref="H5:H708"/>
  </sortState>
  <mergeCells count="9">
    <mergeCell ref="F6:F7"/>
    <mergeCell ref="G6:G7"/>
    <mergeCell ref="A1:I1"/>
    <mergeCell ref="H6:H7"/>
    <mergeCell ref="I5:I7"/>
    <mergeCell ref="A5:A7"/>
    <mergeCell ref="A3:I3"/>
    <mergeCell ref="B6:E6"/>
    <mergeCell ref="B5:H5"/>
  </mergeCells>
  <pageMargins left="0.98425196850393704" right="0.31496062992125984" top="0.39370078740157483" bottom="0.27559055118110237" header="0" footer="0"/>
  <pageSetup paperSize="9" scale="49" fitToHeight="1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"/>
  <sheetViews>
    <sheetView view="pageBreakPreview" zoomScale="73" zoomScaleNormal="85" zoomScaleSheetLayoutView="73" workbookViewId="0">
      <selection sqref="A1:J1"/>
    </sheetView>
  </sheetViews>
  <sheetFormatPr defaultColWidth="9.109375" defaultRowHeight="17.399999999999999" x14ac:dyDescent="0.3"/>
  <cols>
    <col min="1" max="1" width="91.6640625" style="10" customWidth="1"/>
    <col min="2" max="2" width="8.109375" style="9" customWidth="1"/>
    <col min="3" max="3" width="8.33203125" style="9" customWidth="1"/>
    <col min="4" max="4" width="7.6640625" style="9" customWidth="1"/>
    <col min="5" max="5" width="8.33203125" style="9" customWidth="1"/>
    <col min="6" max="6" width="8" style="9" customWidth="1"/>
    <col min="7" max="7" width="7.6640625" style="9" customWidth="1"/>
    <col min="8" max="8" width="10.5546875" style="9" customWidth="1"/>
    <col min="9" max="9" width="9.88671875" style="9" customWidth="1"/>
    <col min="10" max="10" width="23.88671875" style="9" customWidth="1"/>
    <col min="11" max="11" width="21.88671875" style="5" customWidth="1"/>
    <col min="12" max="16384" width="9.109375" style="5"/>
  </cols>
  <sheetData>
    <row r="1" spans="1:11" ht="170.25" customHeight="1" x14ac:dyDescent="0.3">
      <c r="A1" s="118" t="s">
        <v>219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1" ht="15" customHeight="1" x14ac:dyDescent="0.3">
      <c r="A2" s="8" t="s">
        <v>132</v>
      </c>
    </row>
    <row r="3" spans="1:11" ht="66" customHeight="1" x14ac:dyDescent="0.3">
      <c r="A3" s="114" t="s">
        <v>192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1" ht="19.5" customHeight="1" x14ac:dyDescent="0.3">
      <c r="J4" s="36" t="s">
        <v>76</v>
      </c>
    </row>
    <row r="5" spans="1:11" ht="28.5" customHeight="1" x14ac:dyDescent="0.3">
      <c r="A5" s="113" t="s">
        <v>69</v>
      </c>
      <c r="B5" s="119" t="s">
        <v>73</v>
      </c>
      <c r="C5" s="120"/>
      <c r="D5" s="120"/>
      <c r="E5" s="120"/>
      <c r="F5" s="120"/>
      <c r="G5" s="120"/>
      <c r="H5" s="120"/>
      <c r="I5" s="120"/>
      <c r="J5" s="112" t="s">
        <v>193</v>
      </c>
    </row>
    <row r="6" spans="1:11" ht="28.5" customHeight="1" x14ac:dyDescent="0.3">
      <c r="A6" s="113"/>
      <c r="B6" s="121" t="s">
        <v>68</v>
      </c>
      <c r="C6" s="117" t="s">
        <v>67</v>
      </c>
      <c r="D6" s="117" t="s">
        <v>66</v>
      </c>
      <c r="E6" s="115" t="s">
        <v>65</v>
      </c>
      <c r="F6" s="115"/>
      <c r="G6" s="115"/>
      <c r="H6" s="115"/>
      <c r="I6" s="117" t="s">
        <v>64</v>
      </c>
      <c r="J6" s="112"/>
    </row>
    <row r="7" spans="1:11" ht="147" customHeight="1" x14ac:dyDescent="0.3">
      <c r="A7" s="113"/>
      <c r="B7" s="121"/>
      <c r="C7" s="117"/>
      <c r="D7" s="117"/>
      <c r="E7" s="12" t="s">
        <v>63</v>
      </c>
      <c r="F7" s="12" t="s">
        <v>62</v>
      </c>
      <c r="G7" s="12" t="s">
        <v>61</v>
      </c>
      <c r="H7" s="12" t="s">
        <v>60</v>
      </c>
      <c r="I7" s="117"/>
      <c r="J7" s="112"/>
      <c r="K7" s="87">
        <f>J8-K8</f>
        <v>64303608.360000014</v>
      </c>
    </row>
    <row r="8" spans="1:11" x14ac:dyDescent="0.3">
      <c r="A8" s="13" t="s">
        <v>59</v>
      </c>
      <c r="B8" s="44"/>
      <c r="C8" s="45"/>
      <c r="D8" s="45"/>
      <c r="E8" s="45"/>
      <c r="F8" s="45"/>
      <c r="G8" s="45"/>
      <c r="H8" s="45"/>
      <c r="I8" s="45"/>
      <c r="J8" s="46">
        <f>J9+J162</f>
        <v>66789572.230000012</v>
      </c>
      <c r="K8" s="5">
        <v>2485963.87</v>
      </c>
    </row>
    <row r="9" spans="1:11" x14ac:dyDescent="0.3">
      <c r="A9" s="37" t="s">
        <v>110</v>
      </c>
      <c r="B9" s="44">
        <v>802</v>
      </c>
      <c r="C9" s="45"/>
      <c r="D9" s="45"/>
      <c r="E9" s="45"/>
      <c r="F9" s="45"/>
      <c r="G9" s="45"/>
      <c r="H9" s="45"/>
      <c r="I9" s="45"/>
      <c r="J9" s="46">
        <f>J10+J54+J61+J92+J147+J48+J135+J140+J157+J124</f>
        <v>64968196.230000012</v>
      </c>
    </row>
    <row r="10" spans="1:11" s="35" customFormat="1" x14ac:dyDescent="0.3">
      <c r="A10" s="38" t="s">
        <v>39</v>
      </c>
      <c r="B10" s="44">
        <v>802</v>
      </c>
      <c r="C10" s="47" t="s">
        <v>1</v>
      </c>
      <c r="D10" s="47" t="s">
        <v>7</v>
      </c>
      <c r="E10" s="47" t="s">
        <v>7</v>
      </c>
      <c r="F10" s="47" t="s">
        <v>2</v>
      </c>
      <c r="G10" s="47" t="s">
        <v>7</v>
      </c>
      <c r="H10" s="47" t="s">
        <v>6</v>
      </c>
      <c r="I10" s="47" t="s">
        <v>5</v>
      </c>
      <c r="J10" s="48">
        <f>J11+J15+J27+J31+J35+J39</f>
        <v>13065978.000000002</v>
      </c>
    </row>
    <row r="11" spans="1:11" ht="36" x14ac:dyDescent="0.3">
      <c r="A11" s="16" t="s">
        <v>58</v>
      </c>
      <c r="B11" s="49">
        <v>802</v>
      </c>
      <c r="C11" s="50" t="s">
        <v>1</v>
      </c>
      <c r="D11" s="50" t="s">
        <v>17</v>
      </c>
      <c r="E11" s="50" t="s">
        <v>7</v>
      </c>
      <c r="F11" s="50" t="s">
        <v>2</v>
      </c>
      <c r="G11" s="50" t="s">
        <v>7</v>
      </c>
      <c r="H11" s="50" t="s">
        <v>6</v>
      </c>
      <c r="I11" s="50" t="s">
        <v>5</v>
      </c>
      <c r="J11" s="51">
        <f>J12</f>
        <v>1323602</v>
      </c>
    </row>
    <row r="12" spans="1:11" ht="18" x14ac:dyDescent="0.3">
      <c r="A12" s="16" t="s">
        <v>15</v>
      </c>
      <c r="B12" s="49">
        <v>802</v>
      </c>
      <c r="C12" s="50" t="s">
        <v>1</v>
      </c>
      <c r="D12" s="50" t="s">
        <v>17</v>
      </c>
      <c r="E12" s="50" t="s">
        <v>10</v>
      </c>
      <c r="F12" s="50" t="s">
        <v>2</v>
      </c>
      <c r="G12" s="50" t="s">
        <v>7</v>
      </c>
      <c r="H12" s="50" t="s">
        <v>6</v>
      </c>
      <c r="I12" s="50" t="s">
        <v>5</v>
      </c>
      <c r="J12" s="51">
        <f>J13</f>
        <v>1323602</v>
      </c>
    </row>
    <row r="13" spans="1:11" ht="18" x14ac:dyDescent="0.3">
      <c r="A13" s="27" t="s">
        <v>57</v>
      </c>
      <c r="B13" s="49">
        <v>802</v>
      </c>
      <c r="C13" s="50" t="s">
        <v>1</v>
      </c>
      <c r="D13" s="50" t="s">
        <v>17</v>
      </c>
      <c r="E13" s="50" t="s">
        <v>10</v>
      </c>
      <c r="F13" s="50" t="s">
        <v>2</v>
      </c>
      <c r="G13" s="50" t="s">
        <v>7</v>
      </c>
      <c r="H13" s="50" t="s">
        <v>140</v>
      </c>
      <c r="I13" s="50" t="s">
        <v>5</v>
      </c>
      <c r="J13" s="51">
        <f>J14</f>
        <v>1323602</v>
      </c>
    </row>
    <row r="14" spans="1:11" ht="60.75" customHeight="1" x14ac:dyDescent="0.3">
      <c r="A14" s="27" t="s">
        <v>14</v>
      </c>
      <c r="B14" s="49">
        <v>802</v>
      </c>
      <c r="C14" s="50" t="s">
        <v>1</v>
      </c>
      <c r="D14" s="50" t="s">
        <v>17</v>
      </c>
      <c r="E14" s="50" t="s">
        <v>10</v>
      </c>
      <c r="F14" s="50" t="s">
        <v>2</v>
      </c>
      <c r="G14" s="50" t="s">
        <v>7</v>
      </c>
      <c r="H14" s="50" t="s">
        <v>140</v>
      </c>
      <c r="I14" s="50" t="s">
        <v>13</v>
      </c>
      <c r="J14" s="90">
        <v>1323602</v>
      </c>
    </row>
    <row r="15" spans="1:11" ht="58.5" customHeight="1" x14ac:dyDescent="0.3">
      <c r="A15" s="16" t="s">
        <v>56</v>
      </c>
      <c r="B15" s="49">
        <v>802</v>
      </c>
      <c r="C15" s="50" t="s">
        <v>1</v>
      </c>
      <c r="D15" s="50" t="s">
        <v>12</v>
      </c>
      <c r="E15" s="50" t="s">
        <v>7</v>
      </c>
      <c r="F15" s="50" t="s">
        <v>2</v>
      </c>
      <c r="G15" s="50" t="s">
        <v>7</v>
      </c>
      <c r="H15" s="50" t="s">
        <v>6</v>
      </c>
      <c r="I15" s="50" t="s">
        <v>5</v>
      </c>
      <c r="J15" s="90">
        <f>J16</f>
        <v>9885445.370000001</v>
      </c>
    </row>
    <row r="16" spans="1:11" ht="18" x14ac:dyDescent="0.3">
      <c r="A16" s="16" t="s">
        <v>15</v>
      </c>
      <c r="B16" s="49">
        <v>802</v>
      </c>
      <c r="C16" s="50" t="s">
        <v>1</v>
      </c>
      <c r="D16" s="50" t="s">
        <v>12</v>
      </c>
      <c r="E16" s="50" t="s">
        <v>10</v>
      </c>
      <c r="F16" s="50" t="s">
        <v>2</v>
      </c>
      <c r="G16" s="50" t="s">
        <v>7</v>
      </c>
      <c r="H16" s="50" t="s">
        <v>6</v>
      </c>
      <c r="I16" s="50" t="s">
        <v>5</v>
      </c>
      <c r="J16" s="90">
        <f>J17+J21+J23+J25</f>
        <v>9885445.370000001</v>
      </c>
    </row>
    <row r="17" spans="1:10" ht="36" x14ac:dyDescent="0.3">
      <c r="A17" s="16" t="s">
        <v>71</v>
      </c>
      <c r="B17" s="49">
        <v>802</v>
      </c>
      <c r="C17" s="50" t="s">
        <v>1</v>
      </c>
      <c r="D17" s="50" t="s">
        <v>12</v>
      </c>
      <c r="E17" s="50" t="s">
        <v>10</v>
      </c>
      <c r="F17" s="50" t="s">
        <v>2</v>
      </c>
      <c r="G17" s="50" t="s">
        <v>7</v>
      </c>
      <c r="H17" s="50" t="s">
        <v>141</v>
      </c>
      <c r="I17" s="50" t="s">
        <v>5</v>
      </c>
      <c r="J17" s="90">
        <f>J18+J19+J20</f>
        <v>9707445.370000001</v>
      </c>
    </row>
    <row r="18" spans="1:10" ht="59.25" customHeight="1" x14ac:dyDescent="0.3">
      <c r="A18" s="27" t="s">
        <v>14</v>
      </c>
      <c r="B18" s="49">
        <v>802</v>
      </c>
      <c r="C18" s="50" t="s">
        <v>1</v>
      </c>
      <c r="D18" s="50" t="s">
        <v>12</v>
      </c>
      <c r="E18" s="50" t="s">
        <v>10</v>
      </c>
      <c r="F18" s="50" t="s">
        <v>2</v>
      </c>
      <c r="G18" s="50" t="s">
        <v>7</v>
      </c>
      <c r="H18" s="50" t="s">
        <v>141</v>
      </c>
      <c r="I18" s="50" t="s">
        <v>13</v>
      </c>
      <c r="J18" s="90">
        <v>7993990</v>
      </c>
    </row>
    <row r="19" spans="1:10" ht="21" customHeight="1" x14ac:dyDescent="0.3">
      <c r="A19" s="22" t="s">
        <v>142</v>
      </c>
      <c r="B19" s="49">
        <v>802</v>
      </c>
      <c r="C19" s="50" t="s">
        <v>1</v>
      </c>
      <c r="D19" s="50" t="s">
        <v>12</v>
      </c>
      <c r="E19" s="50" t="s">
        <v>10</v>
      </c>
      <c r="F19" s="50" t="s">
        <v>2</v>
      </c>
      <c r="G19" s="50" t="s">
        <v>7</v>
      </c>
      <c r="H19" s="50" t="s">
        <v>141</v>
      </c>
      <c r="I19" s="50" t="s">
        <v>0</v>
      </c>
      <c r="J19" s="90">
        <v>1712101.82</v>
      </c>
    </row>
    <row r="20" spans="1:10" ht="18" x14ac:dyDescent="0.3">
      <c r="A20" s="27" t="s">
        <v>11</v>
      </c>
      <c r="B20" s="49">
        <v>802</v>
      </c>
      <c r="C20" s="50" t="s">
        <v>1</v>
      </c>
      <c r="D20" s="50" t="s">
        <v>12</v>
      </c>
      <c r="E20" s="50" t="s">
        <v>10</v>
      </c>
      <c r="F20" s="50" t="s">
        <v>2</v>
      </c>
      <c r="G20" s="50" t="s">
        <v>7</v>
      </c>
      <c r="H20" s="50" t="s">
        <v>141</v>
      </c>
      <c r="I20" s="50" t="s">
        <v>9</v>
      </c>
      <c r="J20" s="90">
        <v>1353.55</v>
      </c>
    </row>
    <row r="21" spans="1:10" ht="57.75" customHeight="1" x14ac:dyDescent="0.3">
      <c r="A21" s="23" t="s">
        <v>115</v>
      </c>
      <c r="B21" s="49">
        <v>802</v>
      </c>
      <c r="C21" s="50" t="s">
        <v>1</v>
      </c>
      <c r="D21" s="50" t="s">
        <v>12</v>
      </c>
      <c r="E21" s="50" t="s">
        <v>10</v>
      </c>
      <c r="F21" s="50" t="s">
        <v>2</v>
      </c>
      <c r="G21" s="50" t="s">
        <v>7</v>
      </c>
      <c r="H21" s="50" t="s">
        <v>114</v>
      </c>
      <c r="I21" s="50" t="s">
        <v>5</v>
      </c>
      <c r="J21" s="90">
        <f>J22</f>
        <v>110000</v>
      </c>
    </row>
    <row r="22" spans="1:10" ht="18" x14ac:dyDescent="0.3">
      <c r="A22" s="23" t="s">
        <v>45</v>
      </c>
      <c r="B22" s="49">
        <v>802</v>
      </c>
      <c r="C22" s="50" t="s">
        <v>1</v>
      </c>
      <c r="D22" s="50" t="s">
        <v>12</v>
      </c>
      <c r="E22" s="50" t="s">
        <v>10</v>
      </c>
      <c r="F22" s="50" t="s">
        <v>2</v>
      </c>
      <c r="G22" s="50" t="s">
        <v>7</v>
      </c>
      <c r="H22" s="50" t="s">
        <v>114</v>
      </c>
      <c r="I22" s="50" t="s">
        <v>44</v>
      </c>
      <c r="J22" s="90">
        <v>110000</v>
      </c>
    </row>
    <row r="23" spans="1:10" ht="54" x14ac:dyDescent="0.3">
      <c r="A23" s="23" t="s">
        <v>202</v>
      </c>
      <c r="B23" s="49">
        <v>802</v>
      </c>
      <c r="C23" s="50" t="s">
        <v>1</v>
      </c>
      <c r="D23" s="50" t="s">
        <v>12</v>
      </c>
      <c r="E23" s="50" t="s">
        <v>10</v>
      </c>
      <c r="F23" s="50" t="s">
        <v>2</v>
      </c>
      <c r="G23" s="50" t="s">
        <v>7</v>
      </c>
      <c r="H23" s="50" t="s">
        <v>201</v>
      </c>
      <c r="I23" s="50" t="s">
        <v>5</v>
      </c>
      <c r="J23" s="90">
        <f>J24</f>
        <v>1000</v>
      </c>
    </row>
    <row r="24" spans="1:10" ht="18" x14ac:dyDescent="0.3">
      <c r="A24" s="23" t="s">
        <v>45</v>
      </c>
      <c r="B24" s="49">
        <v>802</v>
      </c>
      <c r="C24" s="50" t="s">
        <v>1</v>
      </c>
      <c r="D24" s="50" t="s">
        <v>12</v>
      </c>
      <c r="E24" s="50" t="s">
        <v>10</v>
      </c>
      <c r="F24" s="50" t="s">
        <v>2</v>
      </c>
      <c r="G24" s="50" t="s">
        <v>7</v>
      </c>
      <c r="H24" s="50" t="s">
        <v>201</v>
      </c>
      <c r="I24" s="50" t="s">
        <v>44</v>
      </c>
      <c r="J24" s="90">
        <v>1000</v>
      </c>
    </row>
    <row r="25" spans="1:10" ht="18" x14ac:dyDescent="0.3">
      <c r="A25" s="27" t="s">
        <v>143</v>
      </c>
      <c r="B25" s="49">
        <v>802</v>
      </c>
      <c r="C25" s="50" t="s">
        <v>1</v>
      </c>
      <c r="D25" s="50" t="s">
        <v>12</v>
      </c>
      <c r="E25" s="50" t="s">
        <v>10</v>
      </c>
      <c r="F25" s="50" t="s">
        <v>2</v>
      </c>
      <c r="G25" s="50" t="s">
        <v>7</v>
      </c>
      <c r="H25" s="50" t="s">
        <v>144</v>
      </c>
      <c r="I25" s="50" t="s">
        <v>5</v>
      </c>
      <c r="J25" s="90">
        <f>J26</f>
        <v>67000</v>
      </c>
    </row>
    <row r="26" spans="1:10" ht="18" x14ac:dyDescent="0.3">
      <c r="A26" s="27" t="s">
        <v>11</v>
      </c>
      <c r="B26" s="49">
        <v>802</v>
      </c>
      <c r="C26" s="50" t="s">
        <v>1</v>
      </c>
      <c r="D26" s="50" t="s">
        <v>12</v>
      </c>
      <c r="E26" s="50" t="s">
        <v>10</v>
      </c>
      <c r="F26" s="50" t="s">
        <v>2</v>
      </c>
      <c r="G26" s="50" t="s">
        <v>7</v>
      </c>
      <c r="H26" s="50" t="s">
        <v>144</v>
      </c>
      <c r="I26" s="50" t="s">
        <v>9</v>
      </c>
      <c r="J26" s="90">
        <v>67000</v>
      </c>
    </row>
    <row r="27" spans="1:10" ht="45" customHeight="1" x14ac:dyDescent="0.3">
      <c r="A27" s="39" t="s">
        <v>111</v>
      </c>
      <c r="B27" s="49">
        <v>802</v>
      </c>
      <c r="C27" s="50" t="s">
        <v>1</v>
      </c>
      <c r="D27" s="50" t="s">
        <v>28</v>
      </c>
      <c r="E27" s="50" t="s">
        <v>7</v>
      </c>
      <c r="F27" s="50" t="s">
        <v>2</v>
      </c>
      <c r="G27" s="50" t="s">
        <v>7</v>
      </c>
      <c r="H27" s="50" t="s">
        <v>6</v>
      </c>
      <c r="I27" s="50" t="s">
        <v>5</v>
      </c>
      <c r="J27" s="90">
        <f>J28</f>
        <v>403974</v>
      </c>
    </row>
    <row r="28" spans="1:10" ht="18" x14ac:dyDescent="0.3">
      <c r="A28" s="52" t="s">
        <v>15</v>
      </c>
      <c r="B28" s="49">
        <v>802</v>
      </c>
      <c r="C28" s="50" t="s">
        <v>1</v>
      </c>
      <c r="D28" s="50" t="s">
        <v>28</v>
      </c>
      <c r="E28" s="50" t="s">
        <v>10</v>
      </c>
      <c r="F28" s="50" t="s">
        <v>2</v>
      </c>
      <c r="G28" s="50" t="s">
        <v>7</v>
      </c>
      <c r="H28" s="50" t="s">
        <v>6</v>
      </c>
      <c r="I28" s="50" t="s">
        <v>5</v>
      </c>
      <c r="J28" s="90">
        <f>J29</f>
        <v>403974</v>
      </c>
    </row>
    <row r="29" spans="1:10" ht="57.75" customHeight="1" x14ac:dyDescent="0.3">
      <c r="A29" s="53" t="s">
        <v>113</v>
      </c>
      <c r="B29" s="49">
        <v>802</v>
      </c>
      <c r="C29" s="50" t="s">
        <v>1</v>
      </c>
      <c r="D29" s="50" t="s">
        <v>28</v>
      </c>
      <c r="E29" s="50" t="s">
        <v>10</v>
      </c>
      <c r="F29" s="50" t="s">
        <v>2</v>
      </c>
      <c r="G29" s="50" t="s">
        <v>7</v>
      </c>
      <c r="H29" s="50" t="s">
        <v>112</v>
      </c>
      <c r="I29" s="50" t="s">
        <v>5</v>
      </c>
      <c r="J29" s="90">
        <f>J30</f>
        <v>403974</v>
      </c>
    </row>
    <row r="30" spans="1:10" ht="18" x14ac:dyDescent="0.3">
      <c r="A30" s="54" t="s">
        <v>45</v>
      </c>
      <c r="B30" s="49">
        <v>802</v>
      </c>
      <c r="C30" s="50" t="s">
        <v>1</v>
      </c>
      <c r="D30" s="50" t="s">
        <v>28</v>
      </c>
      <c r="E30" s="50" t="s">
        <v>10</v>
      </c>
      <c r="F30" s="50" t="s">
        <v>2</v>
      </c>
      <c r="G30" s="50" t="s">
        <v>7</v>
      </c>
      <c r="H30" s="50" t="s">
        <v>112</v>
      </c>
      <c r="I30" s="50" t="s">
        <v>44</v>
      </c>
      <c r="J30" s="90">
        <v>403974</v>
      </c>
    </row>
    <row r="31" spans="1:10" ht="18" x14ac:dyDescent="0.3">
      <c r="A31" s="54" t="s">
        <v>163</v>
      </c>
      <c r="B31" s="49">
        <v>802</v>
      </c>
      <c r="C31" s="50" t="s">
        <v>1</v>
      </c>
      <c r="D31" s="50" t="s">
        <v>32</v>
      </c>
      <c r="E31" s="50" t="s">
        <v>7</v>
      </c>
      <c r="F31" s="50" t="s">
        <v>2</v>
      </c>
      <c r="G31" s="50" t="s">
        <v>7</v>
      </c>
      <c r="H31" s="50" t="s">
        <v>6</v>
      </c>
      <c r="I31" s="50" t="s">
        <v>5</v>
      </c>
      <c r="J31" s="90">
        <f>J32</f>
        <v>20000</v>
      </c>
    </row>
    <row r="32" spans="1:10" ht="18" x14ac:dyDescent="0.3">
      <c r="A32" s="52" t="s">
        <v>15</v>
      </c>
      <c r="B32" s="49">
        <v>802</v>
      </c>
      <c r="C32" s="50" t="s">
        <v>1</v>
      </c>
      <c r="D32" s="50" t="s">
        <v>32</v>
      </c>
      <c r="E32" s="50" t="s">
        <v>10</v>
      </c>
      <c r="F32" s="50" t="s">
        <v>2</v>
      </c>
      <c r="G32" s="50" t="s">
        <v>7</v>
      </c>
      <c r="H32" s="50" t="s">
        <v>6</v>
      </c>
      <c r="I32" s="50" t="s">
        <v>5</v>
      </c>
      <c r="J32" s="90">
        <f>J33</f>
        <v>20000</v>
      </c>
    </row>
    <row r="33" spans="1:10" ht="36" x14ac:dyDescent="0.3">
      <c r="A33" s="54" t="s">
        <v>166</v>
      </c>
      <c r="B33" s="49">
        <v>802</v>
      </c>
      <c r="C33" s="50" t="s">
        <v>1</v>
      </c>
      <c r="D33" s="50" t="s">
        <v>32</v>
      </c>
      <c r="E33" s="50" t="s">
        <v>10</v>
      </c>
      <c r="F33" s="50" t="s">
        <v>2</v>
      </c>
      <c r="G33" s="50" t="s">
        <v>7</v>
      </c>
      <c r="H33" s="50" t="s">
        <v>162</v>
      </c>
      <c r="I33" s="50" t="s">
        <v>5</v>
      </c>
      <c r="J33" s="90">
        <f>J34</f>
        <v>20000</v>
      </c>
    </row>
    <row r="34" spans="1:10" ht="24" customHeight="1" x14ac:dyDescent="0.3">
      <c r="A34" s="27" t="s">
        <v>11</v>
      </c>
      <c r="B34" s="49">
        <v>802</v>
      </c>
      <c r="C34" s="50" t="s">
        <v>1</v>
      </c>
      <c r="D34" s="50" t="s">
        <v>32</v>
      </c>
      <c r="E34" s="50" t="s">
        <v>10</v>
      </c>
      <c r="F34" s="50" t="s">
        <v>2</v>
      </c>
      <c r="G34" s="50" t="s">
        <v>7</v>
      </c>
      <c r="H34" s="50" t="s">
        <v>162</v>
      </c>
      <c r="I34" s="50" t="s">
        <v>9</v>
      </c>
      <c r="J34" s="90">
        <v>20000</v>
      </c>
    </row>
    <row r="35" spans="1:10" ht="18" x14ac:dyDescent="0.3">
      <c r="A35" s="16" t="s">
        <v>55</v>
      </c>
      <c r="B35" s="49">
        <v>802</v>
      </c>
      <c r="C35" s="50" t="s">
        <v>1</v>
      </c>
      <c r="D35" s="50" t="s">
        <v>4</v>
      </c>
      <c r="E35" s="50" t="s">
        <v>7</v>
      </c>
      <c r="F35" s="50" t="s">
        <v>2</v>
      </c>
      <c r="G35" s="50" t="s">
        <v>7</v>
      </c>
      <c r="H35" s="50" t="s">
        <v>6</v>
      </c>
      <c r="I35" s="50" t="s">
        <v>5</v>
      </c>
      <c r="J35" s="90">
        <f>J36</f>
        <v>415518</v>
      </c>
    </row>
    <row r="36" spans="1:10" ht="18" x14ac:dyDescent="0.3">
      <c r="A36" s="16" t="s">
        <v>15</v>
      </c>
      <c r="B36" s="49">
        <v>802</v>
      </c>
      <c r="C36" s="50" t="s">
        <v>1</v>
      </c>
      <c r="D36" s="50" t="s">
        <v>4</v>
      </c>
      <c r="E36" s="50" t="s">
        <v>10</v>
      </c>
      <c r="F36" s="50" t="s">
        <v>2</v>
      </c>
      <c r="G36" s="50" t="s">
        <v>7</v>
      </c>
      <c r="H36" s="50" t="s">
        <v>6</v>
      </c>
      <c r="I36" s="50" t="s">
        <v>5</v>
      </c>
      <c r="J36" s="90">
        <f>J37</f>
        <v>415518</v>
      </c>
    </row>
    <row r="37" spans="1:10" ht="18" x14ac:dyDescent="0.3">
      <c r="A37" s="27" t="s">
        <v>54</v>
      </c>
      <c r="B37" s="49">
        <v>802</v>
      </c>
      <c r="C37" s="50" t="s">
        <v>1</v>
      </c>
      <c r="D37" s="50" t="s">
        <v>4</v>
      </c>
      <c r="E37" s="50" t="s">
        <v>10</v>
      </c>
      <c r="F37" s="50" t="s">
        <v>2</v>
      </c>
      <c r="G37" s="50" t="s">
        <v>7</v>
      </c>
      <c r="H37" s="50" t="s">
        <v>145</v>
      </c>
      <c r="I37" s="50" t="s">
        <v>5</v>
      </c>
      <c r="J37" s="90">
        <f>J38</f>
        <v>415518</v>
      </c>
    </row>
    <row r="38" spans="1:10" ht="18" x14ac:dyDescent="0.3">
      <c r="A38" s="27" t="s">
        <v>11</v>
      </c>
      <c r="B38" s="49">
        <v>802</v>
      </c>
      <c r="C38" s="50" t="s">
        <v>1</v>
      </c>
      <c r="D38" s="50" t="s">
        <v>4</v>
      </c>
      <c r="E38" s="50" t="s">
        <v>10</v>
      </c>
      <c r="F38" s="50" t="s">
        <v>2</v>
      </c>
      <c r="G38" s="50" t="s">
        <v>7</v>
      </c>
      <c r="H38" s="50" t="s">
        <v>145</v>
      </c>
      <c r="I38" s="50" t="s">
        <v>9</v>
      </c>
      <c r="J38" s="90">
        <v>415518</v>
      </c>
    </row>
    <row r="39" spans="1:10" ht="18" x14ac:dyDescent="0.3">
      <c r="A39" s="16" t="s">
        <v>38</v>
      </c>
      <c r="B39" s="49">
        <v>802</v>
      </c>
      <c r="C39" s="50" t="s">
        <v>1</v>
      </c>
      <c r="D39" s="50" t="s">
        <v>36</v>
      </c>
      <c r="E39" s="50" t="s">
        <v>7</v>
      </c>
      <c r="F39" s="50" t="s">
        <v>2</v>
      </c>
      <c r="G39" s="50" t="s">
        <v>7</v>
      </c>
      <c r="H39" s="50" t="s">
        <v>6</v>
      </c>
      <c r="I39" s="50" t="s">
        <v>5</v>
      </c>
      <c r="J39" s="90">
        <f>J40+J43</f>
        <v>1017438.63</v>
      </c>
    </row>
    <row r="40" spans="1:10" ht="36" x14ac:dyDescent="0.3">
      <c r="A40" s="16" t="s">
        <v>128</v>
      </c>
      <c r="B40" s="49">
        <v>802</v>
      </c>
      <c r="C40" s="50" t="s">
        <v>1</v>
      </c>
      <c r="D40" s="50" t="s">
        <v>36</v>
      </c>
      <c r="E40" s="50" t="s">
        <v>77</v>
      </c>
      <c r="F40" s="50" t="s">
        <v>2</v>
      </c>
      <c r="G40" s="50" t="s">
        <v>7</v>
      </c>
      <c r="H40" s="50" t="s">
        <v>6</v>
      </c>
      <c r="I40" s="50" t="s">
        <v>5</v>
      </c>
      <c r="J40" s="51">
        <f>J41</f>
        <v>968438.63</v>
      </c>
    </row>
    <row r="41" spans="1:10" ht="36" x14ac:dyDescent="0.3">
      <c r="A41" s="21" t="s">
        <v>146</v>
      </c>
      <c r="B41" s="49">
        <v>802</v>
      </c>
      <c r="C41" s="50" t="s">
        <v>1</v>
      </c>
      <c r="D41" s="50" t="s">
        <v>36</v>
      </c>
      <c r="E41" s="50" t="s">
        <v>77</v>
      </c>
      <c r="F41" s="50" t="s">
        <v>2</v>
      </c>
      <c r="G41" s="50" t="s">
        <v>7</v>
      </c>
      <c r="H41" s="50" t="s">
        <v>37</v>
      </c>
      <c r="I41" s="50" t="s">
        <v>5</v>
      </c>
      <c r="J41" s="51">
        <f>J42</f>
        <v>968438.63</v>
      </c>
    </row>
    <row r="42" spans="1:10" ht="24.75" customHeight="1" x14ac:dyDescent="0.3">
      <c r="A42" s="22" t="s">
        <v>147</v>
      </c>
      <c r="B42" s="49">
        <v>802</v>
      </c>
      <c r="C42" s="50" t="s">
        <v>1</v>
      </c>
      <c r="D42" s="50" t="s">
        <v>36</v>
      </c>
      <c r="E42" s="50" t="s">
        <v>77</v>
      </c>
      <c r="F42" s="50" t="s">
        <v>2</v>
      </c>
      <c r="G42" s="50" t="s">
        <v>7</v>
      </c>
      <c r="H42" s="50" t="s">
        <v>37</v>
      </c>
      <c r="I42" s="50" t="s">
        <v>0</v>
      </c>
      <c r="J42" s="51">
        <v>968438.63</v>
      </c>
    </row>
    <row r="43" spans="1:10" ht="24.75" customHeight="1" x14ac:dyDescent="0.3">
      <c r="A43" s="16" t="s">
        <v>15</v>
      </c>
      <c r="B43" s="49">
        <v>802</v>
      </c>
      <c r="C43" s="50" t="s">
        <v>1</v>
      </c>
      <c r="D43" s="50" t="s">
        <v>36</v>
      </c>
      <c r="E43" s="50" t="s">
        <v>10</v>
      </c>
      <c r="F43" s="50" t="s">
        <v>2</v>
      </c>
      <c r="G43" s="50" t="s">
        <v>7</v>
      </c>
      <c r="H43" s="50" t="s">
        <v>6</v>
      </c>
      <c r="I43" s="50" t="s">
        <v>5</v>
      </c>
      <c r="J43" s="51">
        <f>J44+J46</f>
        <v>49000</v>
      </c>
    </row>
    <row r="44" spans="1:10" ht="57.75" customHeight="1" x14ac:dyDescent="0.3">
      <c r="A44" s="53" t="s">
        <v>200</v>
      </c>
      <c r="B44" s="49">
        <v>802</v>
      </c>
      <c r="C44" s="50" t="s">
        <v>1</v>
      </c>
      <c r="D44" s="50" t="s">
        <v>36</v>
      </c>
      <c r="E44" s="50" t="s">
        <v>10</v>
      </c>
      <c r="F44" s="50" t="s">
        <v>2</v>
      </c>
      <c r="G44" s="50" t="s">
        <v>7</v>
      </c>
      <c r="H44" s="50" t="s">
        <v>199</v>
      </c>
      <c r="I44" s="50" t="s">
        <v>5</v>
      </c>
      <c r="J44" s="51">
        <f>J45</f>
        <v>1000</v>
      </c>
    </row>
    <row r="45" spans="1:10" ht="24.75" customHeight="1" x14ac:dyDescent="0.3">
      <c r="A45" s="54" t="s">
        <v>45</v>
      </c>
      <c r="B45" s="49">
        <v>802</v>
      </c>
      <c r="C45" s="50" t="s">
        <v>1</v>
      </c>
      <c r="D45" s="50" t="s">
        <v>36</v>
      </c>
      <c r="E45" s="50" t="s">
        <v>10</v>
      </c>
      <c r="F45" s="50" t="s">
        <v>2</v>
      </c>
      <c r="G45" s="50" t="s">
        <v>7</v>
      </c>
      <c r="H45" s="50" t="s">
        <v>199</v>
      </c>
      <c r="I45" s="50" t="s">
        <v>44</v>
      </c>
      <c r="J45" s="51">
        <v>1000</v>
      </c>
    </row>
    <row r="46" spans="1:10" ht="24.75" customHeight="1" x14ac:dyDescent="0.3">
      <c r="A46" s="16" t="s">
        <v>148</v>
      </c>
      <c r="B46" s="49">
        <v>802</v>
      </c>
      <c r="C46" s="50" t="s">
        <v>1</v>
      </c>
      <c r="D46" s="50" t="s">
        <v>36</v>
      </c>
      <c r="E46" s="50" t="s">
        <v>10</v>
      </c>
      <c r="F46" s="50" t="s">
        <v>2</v>
      </c>
      <c r="G46" s="50" t="s">
        <v>7</v>
      </c>
      <c r="H46" s="50" t="s">
        <v>149</v>
      </c>
      <c r="I46" s="50" t="s">
        <v>5</v>
      </c>
      <c r="J46" s="51">
        <f>J47</f>
        <v>48000</v>
      </c>
    </row>
    <row r="47" spans="1:10" ht="24.75" customHeight="1" x14ac:dyDescent="0.3">
      <c r="A47" s="16" t="s">
        <v>31</v>
      </c>
      <c r="B47" s="49">
        <v>802</v>
      </c>
      <c r="C47" s="50" t="s">
        <v>1</v>
      </c>
      <c r="D47" s="50" t="s">
        <v>36</v>
      </c>
      <c r="E47" s="50" t="s">
        <v>10</v>
      </c>
      <c r="F47" s="50" t="s">
        <v>2</v>
      </c>
      <c r="G47" s="50" t="s">
        <v>7</v>
      </c>
      <c r="H47" s="50" t="s">
        <v>149</v>
      </c>
      <c r="I47" s="50" t="s">
        <v>30</v>
      </c>
      <c r="J47" s="51">
        <v>48000</v>
      </c>
    </row>
    <row r="48" spans="1:10" ht="24" customHeight="1" x14ac:dyDescent="0.3">
      <c r="A48" s="41" t="s">
        <v>50</v>
      </c>
      <c r="B48" s="49">
        <v>802</v>
      </c>
      <c r="C48" s="50" t="s">
        <v>17</v>
      </c>
      <c r="D48" s="50" t="s">
        <v>7</v>
      </c>
      <c r="E48" s="50" t="s">
        <v>7</v>
      </c>
      <c r="F48" s="50" t="s">
        <v>2</v>
      </c>
      <c r="G48" s="50" t="s">
        <v>7</v>
      </c>
      <c r="H48" s="50" t="s">
        <v>6</v>
      </c>
      <c r="I48" s="50" t="s">
        <v>5</v>
      </c>
      <c r="J48" s="51">
        <f>J49</f>
        <v>906400</v>
      </c>
    </row>
    <row r="49" spans="1:10" ht="23.25" customHeight="1" x14ac:dyDescent="0.3">
      <c r="A49" s="23" t="s">
        <v>49</v>
      </c>
      <c r="B49" s="49">
        <v>802</v>
      </c>
      <c r="C49" s="55" t="s">
        <v>17</v>
      </c>
      <c r="D49" s="55" t="s">
        <v>33</v>
      </c>
      <c r="E49" s="55" t="s">
        <v>7</v>
      </c>
      <c r="F49" s="55" t="s">
        <v>2</v>
      </c>
      <c r="G49" s="55" t="s">
        <v>7</v>
      </c>
      <c r="H49" s="55" t="s">
        <v>6</v>
      </c>
      <c r="I49" s="55" t="s">
        <v>5</v>
      </c>
      <c r="J49" s="51">
        <f>J50</f>
        <v>906400</v>
      </c>
    </row>
    <row r="50" spans="1:10" ht="44.25" customHeight="1" x14ac:dyDescent="0.3">
      <c r="A50" s="92" t="s">
        <v>167</v>
      </c>
      <c r="B50" s="49">
        <v>802</v>
      </c>
      <c r="C50" s="55" t="s">
        <v>17</v>
      </c>
      <c r="D50" s="55" t="s">
        <v>33</v>
      </c>
      <c r="E50" s="55" t="s">
        <v>182</v>
      </c>
      <c r="F50" s="55" t="s">
        <v>2</v>
      </c>
      <c r="G50" s="55" t="s">
        <v>7</v>
      </c>
      <c r="H50" s="55" t="s">
        <v>6</v>
      </c>
      <c r="I50" s="55" t="s">
        <v>5</v>
      </c>
      <c r="J50" s="51">
        <f>J51</f>
        <v>906400</v>
      </c>
    </row>
    <row r="51" spans="1:10" ht="41.25" customHeight="1" x14ac:dyDescent="0.3">
      <c r="A51" s="23" t="s">
        <v>48</v>
      </c>
      <c r="B51" s="49">
        <v>802</v>
      </c>
      <c r="C51" s="55" t="s">
        <v>17</v>
      </c>
      <c r="D51" s="55" t="s">
        <v>33</v>
      </c>
      <c r="E51" s="55" t="s">
        <v>182</v>
      </c>
      <c r="F51" s="55" t="s">
        <v>2</v>
      </c>
      <c r="G51" s="55" t="s">
        <v>7</v>
      </c>
      <c r="H51" s="55" t="s">
        <v>47</v>
      </c>
      <c r="I51" s="55" t="s">
        <v>5</v>
      </c>
      <c r="J51" s="51">
        <f>J52+J53</f>
        <v>906400</v>
      </c>
    </row>
    <row r="52" spans="1:10" ht="63" customHeight="1" x14ac:dyDescent="0.3">
      <c r="A52" s="23" t="s">
        <v>14</v>
      </c>
      <c r="B52" s="49">
        <v>802</v>
      </c>
      <c r="C52" s="55" t="s">
        <v>17</v>
      </c>
      <c r="D52" s="55" t="s">
        <v>33</v>
      </c>
      <c r="E52" s="55" t="s">
        <v>182</v>
      </c>
      <c r="F52" s="55" t="s">
        <v>2</v>
      </c>
      <c r="G52" s="55" t="s">
        <v>7</v>
      </c>
      <c r="H52" s="55" t="s">
        <v>47</v>
      </c>
      <c r="I52" s="55" t="s">
        <v>13</v>
      </c>
      <c r="J52" s="51">
        <v>871788</v>
      </c>
    </row>
    <row r="53" spans="1:10" ht="24.75" customHeight="1" x14ac:dyDescent="0.3">
      <c r="A53" s="23" t="s">
        <v>147</v>
      </c>
      <c r="B53" s="49">
        <v>802</v>
      </c>
      <c r="C53" s="55" t="s">
        <v>17</v>
      </c>
      <c r="D53" s="55" t="s">
        <v>33</v>
      </c>
      <c r="E53" s="55" t="s">
        <v>182</v>
      </c>
      <c r="F53" s="55" t="s">
        <v>2</v>
      </c>
      <c r="G53" s="55" t="s">
        <v>7</v>
      </c>
      <c r="H53" s="55" t="s">
        <v>47</v>
      </c>
      <c r="I53" s="55" t="s">
        <v>0</v>
      </c>
      <c r="J53" s="51">
        <v>34612</v>
      </c>
    </row>
    <row r="54" spans="1:10" s="35" customFormat="1" x14ac:dyDescent="0.3">
      <c r="A54" s="37" t="s">
        <v>53</v>
      </c>
      <c r="B54" s="44">
        <v>802</v>
      </c>
      <c r="C54" s="47" t="s">
        <v>33</v>
      </c>
      <c r="D54" s="47" t="s">
        <v>7</v>
      </c>
      <c r="E54" s="47" t="s">
        <v>7</v>
      </c>
      <c r="F54" s="47" t="s">
        <v>2</v>
      </c>
      <c r="G54" s="47" t="s">
        <v>7</v>
      </c>
      <c r="H54" s="47" t="s">
        <v>6</v>
      </c>
      <c r="I54" s="47" t="s">
        <v>5</v>
      </c>
      <c r="J54" s="48">
        <f>+J55</f>
        <v>818000</v>
      </c>
    </row>
    <row r="55" spans="1:10" ht="43.5" customHeight="1" x14ac:dyDescent="0.3">
      <c r="A55" s="16" t="s">
        <v>52</v>
      </c>
      <c r="B55" s="49">
        <v>802</v>
      </c>
      <c r="C55" s="50" t="s">
        <v>33</v>
      </c>
      <c r="D55" s="50" t="s">
        <v>20</v>
      </c>
      <c r="E55" s="50" t="s">
        <v>7</v>
      </c>
      <c r="F55" s="50" t="s">
        <v>2</v>
      </c>
      <c r="G55" s="50" t="s">
        <v>7</v>
      </c>
      <c r="H55" s="50" t="s">
        <v>6</v>
      </c>
      <c r="I55" s="50" t="s">
        <v>5</v>
      </c>
      <c r="J55" s="51">
        <f>+J56</f>
        <v>818000</v>
      </c>
    </row>
    <row r="56" spans="1:10" ht="18" x14ac:dyDescent="0.3">
      <c r="A56" s="16" t="s">
        <v>15</v>
      </c>
      <c r="B56" s="49">
        <v>802</v>
      </c>
      <c r="C56" s="50" t="s">
        <v>33</v>
      </c>
      <c r="D56" s="50" t="s">
        <v>20</v>
      </c>
      <c r="E56" s="50" t="s">
        <v>10</v>
      </c>
      <c r="F56" s="50" t="s">
        <v>2</v>
      </c>
      <c r="G56" s="50" t="s">
        <v>7</v>
      </c>
      <c r="H56" s="50" t="s">
        <v>6</v>
      </c>
      <c r="I56" s="50" t="s">
        <v>5</v>
      </c>
      <c r="J56" s="51">
        <f>J57+J59</f>
        <v>818000</v>
      </c>
    </row>
    <row r="57" spans="1:10" ht="36" x14ac:dyDescent="0.3">
      <c r="A57" s="54" t="s">
        <v>79</v>
      </c>
      <c r="B57" s="49">
        <v>802</v>
      </c>
      <c r="C57" s="50" t="s">
        <v>33</v>
      </c>
      <c r="D57" s="50" t="s">
        <v>20</v>
      </c>
      <c r="E57" s="50" t="s">
        <v>10</v>
      </c>
      <c r="F57" s="50" t="s">
        <v>2</v>
      </c>
      <c r="G57" s="50" t="s">
        <v>7</v>
      </c>
      <c r="H57" s="50" t="s">
        <v>78</v>
      </c>
      <c r="I57" s="50" t="s">
        <v>5</v>
      </c>
      <c r="J57" s="51">
        <f>J58</f>
        <v>371000</v>
      </c>
    </row>
    <row r="58" spans="1:10" ht="24.75" customHeight="1" x14ac:dyDescent="0.3">
      <c r="A58" s="27" t="s">
        <v>147</v>
      </c>
      <c r="B58" s="49">
        <v>802</v>
      </c>
      <c r="C58" s="50" t="s">
        <v>33</v>
      </c>
      <c r="D58" s="50" t="s">
        <v>20</v>
      </c>
      <c r="E58" s="50" t="s">
        <v>10</v>
      </c>
      <c r="F58" s="50" t="s">
        <v>2</v>
      </c>
      <c r="G58" s="50" t="s">
        <v>7</v>
      </c>
      <c r="H58" s="50" t="s">
        <v>78</v>
      </c>
      <c r="I58" s="50" t="s">
        <v>0</v>
      </c>
      <c r="J58" s="51">
        <v>371000</v>
      </c>
    </row>
    <row r="59" spans="1:10" ht="84.75" customHeight="1" x14ac:dyDescent="0.3">
      <c r="A59" s="28" t="s">
        <v>117</v>
      </c>
      <c r="B59" s="49">
        <v>802</v>
      </c>
      <c r="C59" s="50" t="s">
        <v>33</v>
      </c>
      <c r="D59" s="50" t="s">
        <v>20</v>
      </c>
      <c r="E59" s="50" t="s">
        <v>10</v>
      </c>
      <c r="F59" s="50" t="s">
        <v>2</v>
      </c>
      <c r="G59" s="50" t="s">
        <v>7</v>
      </c>
      <c r="H59" s="50" t="s">
        <v>116</v>
      </c>
      <c r="I59" s="50" t="s">
        <v>5</v>
      </c>
      <c r="J59" s="51">
        <f>J60</f>
        <v>447000</v>
      </c>
    </row>
    <row r="60" spans="1:10" ht="26.25" customHeight="1" x14ac:dyDescent="0.3">
      <c r="A60" s="27" t="s">
        <v>118</v>
      </c>
      <c r="B60" s="49">
        <v>802</v>
      </c>
      <c r="C60" s="50" t="s">
        <v>33</v>
      </c>
      <c r="D60" s="50" t="s">
        <v>20</v>
      </c>
      <c r="E60" s="50" t="s">
        <v>10</v>
      </c>
      <c r="F60" s="50" t="s">
        <v>2</v>
      </c>
      <c r="G60" s="50" t="s">
        <v>7</v>
      </c>
      <c r="H60" s="50" t="s">
        <v>116</v>
      </c>
      <c r="I60" s="50" t="s">
        <v>44</v>
      </c>
      <c r="J60" s="51">
        <v>447000</v>
      </c>
    </row>
    <row r="61" spans="1:10" s="35" customFormat="1" x14ac:dyDescent="0.3">
      <c r="A61" s="37" t="s">
        <v>26</v>
      </c>
      <c r="B61" s="44">
        <v>802</v>
      </c>
      <c r="C61" s="47" t="s">
        <v>12</v>
      </c>
      <c r="D61" s="47" t="s">
        <v>7</v>
      </c>
      <c r="E61" s="47" t="s">
        <v>7</v>
      </c>
      <c r="F61" s="47" t="s">
        <v>2</v>
      </c>
      <c r="G61" s="47" t="s">
        <v>7</v>
      </c>
      <c r="H61" s="47" t="s">
        <v>6</v>
      </c>
      <c r="I61" s="47" t="s">
        <v>5</v>
      </c>
      <c r="J61" s="48">
        <f>+J66+J86+J62+J72</f>
        <v>30266546.580000002</v>
      </c>
    </row>
    <row r="62" spans="1:10" ht="18" x14ac:dyDescent="0.3">
      <c r="A62" s="40" t="s">
        <v>80</v>
      </c>
      <c r="B62" s="49">
        <v>802</v>
      </c>
      <c r="C62" s="50" t="s">
        <v>12</v>
      </c>
      <c r="D62" s="50" t="s">
        <v>28</v>
      </c>
      <c r="E62" s="50" t="s">
        <v>7</v>
      </c>
      <c r="F62" s="50" t="s">
        <v>2</v>
      </c>
      <c r="G62" s="50" t="s">
        <v>7</v>
      </c>
      <c r="H62" s="50" t="s">
        <v>6</v>
      </c>
      <c r="I62" s="50" t="s">
        <v>5</v>
      </c>
      <c r="J62" s="51">
        <f>J63</f>
        <v>1263926.95</v>
      </c>
    </row>
    <row r="63" spans="1:10" ht="18" x14ac:dyDescent="0.3">
      <c r="A63" s="22" t="s">
        <v>15</v>
      </c>
      <c r="B63" s="49">
        <v>802</v>
      </c>
      <c r="C63" s="50" t="s">
        <v>12</v>
      </c>
      <c r="D63" s="50" t="s">
        <v>28</v>
      </c>
      <c r="E63" s="50" t="s">
        <v>10</v>
      </c>
      <c r="F63" s="50" t="s">
        <v>2</v>
      </c>
      <c r="G63" s="50" t="s">
        <v>7</v>
      </c>
      <c r="H63" s="50" t="s">
        <v>6</v>
      </c>
      <c r="I63" s="50" t="s">
        <v>5</v>
      </c>
      <c r="J63" s="51">
        <f>J64</f>
        <v>1263926.95</v>
      </c>
    </row>
    <row r="64" spans="1:10" ht="36" x14ac:dyDescent="0.3">
      <c r="A64" s="19" t="s">
        <v>81</v>
      </c>
      <c r="B64" s="49">
        <v>802</v>
      </c>
      <c r="C64" s="50" t="s">
        <v>12</v>
      </c>
      <c r="D64" s="50" t="s">
        <v>28</v>
      </c>
      <c r="E64" s="50" t="s">
        <v>10</v>
      </c>
      <c r="F64" s="50" t="s">
        <v>2</v>
      </c>
      <c r="G64" s="50" t="s">
        <v>7</v>
      </c>
      <c r="H64" s="50" t="s">
        <v>82</v>
      </c>
      <c r="I64" s="50" t="s">
        <v>5</v>
      </c>
      <c r="J64" s="51">
        <f>J65</f>
        <v>1263926.95</v>
      </c>
    </row>
    <row r="65" spans="1:10" ht="18" x14ac:dyDescent="0.3">
      <c r="A65" s="22" t="s">
        <v>147</v>
      </c>
      <c r="B65" s="49">
        <v>802</v>
      </c>
      <c r="C65" s="50" t="s">
        <v>12</v>
      </c>
      <c r="D65" s="50" t="s">
        <v>28</v>
      </c>
      <c r="E65" s="50" t="s">
        <v>10</v>
      </c>
      <c r="F65" s="50" t="s">
        <v>2</v>
      </c>
      <c r="G65" s="50" t="s">
        <v>7</v>
      </c>
      <c r="H65" s="50" t="s">
        <v>82</v>
      </c>
      <c r="I65" s="50" t="s">
        <v>0</v>
      </c>
      <c r="J65" s="51">
        <v>1263926.95</v>
      </c>
    </row>
    <row r="66" spans="1:10" ht="18" x14ac:dyDescent="0.3">
      <c r="A66" s="37" t="s">
        <v>25</v>
      </c>
      <c r="B66" s="49">
        <v>802</v>
      </c>
      <c r="C66" s="50" t="s">
        <v>12</v>
      </c>
      <c r="D66" s="50" t="s">
        <v>24</v>
      </c>
      <c r="E66" s="50" t="s">
        <v>7</v>
      </c>
      <c r="F66" s="50" t="s">
        <v>2</v>
      </c>
      <c r="G66" s="50" t="s">
        <v>7</v>
      </c>
      <c r="H66" s="50" t="s">
        <v>6</v>
      </c>
      <c r="I66" s="50" t="s">
        <v>5</v>
      </c>
      <c r="J66" s="51">
        <f>J67</f>
        <v>1950000</v>
      </c>
    </row>
    <row r="67" spans="1:10" ht="36" x14ac:dyDescent="0.3">
      <c r="A67" s="16" t="s">
        <v>133</v>
      </c>
      <c r="B67" s="49">
        <v>802</v>
      </c>
      <c r="C67" s="50" t="s">
        <v>12</v>
      </c>
      <c r="D67" s="50" t="s">
        <v>24</v>
      </c>
      <c r="E67" s="50" t="s">
        <v>134</v>
      </c>
      <c r="F67" s="50" t="s">
        <v>2</v>
      </c>
      <c r="G67" s="50" t="s">
        <v>7</v>
      </c>
      <c r="H67" s="50" t="s">
        <v>6</v>
      </c>
      <c r="I67" s="50" t="s">
        <v>5</v>
      </c>
      <c r="J67" s="51">
        <f>J68+J70</f>
        <v>1950000</v>
      </c>
    </row>
    <row r="68" spans="1:10" ht="57.75" customHeight="1" x14ac:dyDescent="0.3">
      <c r="A68" s="27" t="s">
        <v>126</v>
      </c>
      <c r="B68" s="49">
        <v>802</v>
      </c>
      <c r="C68" s="50" t="s">
        <v>12</v>
      </c>
      <c r="D68" s="50" t="s">
        <v>24</v>
      </c>
      <c r="E68" s="50" t="s">
        <v>134</v>
      </c>
      <c r="F68" s="50" t="s">
        <v>2</v>
      </c>
      <c r="G68" s="50" t="s">
        <v>7</v>
      </c>
      <c r="H68" s="50" t="s">
        <v>150</v>
      </c>
      <c r="I68" s="50" t="s">
        <v>5</v>
      </c>
      <c r="J68" s="51">
        <f>J69</f>
        <v>1800000</v>
      </c>
    </row>
    <row r="69" spans="1:10" ht="18" x14ac:dyDescent="0.3">
      <c r="A69" s="27" t="s">
        <v>11</v>
      </c>
      <c r="B69" s="49">
        <v>802</v>
      </c>
      <c r="C69" s="50" t="s">
        <v>12</v>
      </c>
      <c r="D69" s="50" t="s">
        <v>24</v>
      </c>
      <c r="E69" s="50" t="s">
        <v>134</v>
      </c>
      <c r="F69" s="50" t="s">
        <v>2</v>
      </c>
      <c r="G69" s="50" t="s">
        <v>7</v>
      </c>
      <c r="H69" s="50" t="s">
        <v>150</v>
      </c>
      <c r="I69" s="50" t="s">
        <v>9</v>
      </c>
      <c r="J69" s="51">
        <v>1800000</v>
      </c>
    </row>
    <row r="70" spans="1:10" ht="72" x14ac:dyDescent="0.3">
      <c r="A70" s="27" t="s">
        <v>152</v>
      </c>
      <c r="B70" s="49">
        <v>802</v>
      </c>
      <c r="C70" s="50" t="s">
        <v>12</v>
      </c>
      <c r="D70" s="50" t="s">
        <v>24</v>
      </c>
      <c r="E70" s="50" t="s">
        <v>134</v>
      </c>
      <c r="F70" s="50" t="s">
        <v>2</v>
      </c>
      <c r="G70" s="50" t="s">
        <v>7</v>
      </c>
      <c r="H70" s="50" t="s">
        <v>151</v>
      </c>
      <c r="I70" s="50" t="s">
        <v>5</v>
      </c>
      <c r="J70" s="51">
        <f>J71</f>
        <v>150000</v>
      </c>
    </row>
    <row r="71" spans="1:10" ht="18" x14ac:dyDescent="0.3">
      <c r="A71" s="27" t="s">
        <v>11</v>
      </c>
      <c r="B71" s="49">
        <v>802</v>
      </c>
      <c r="C71" s="50" t="s">
        <v>12</v>
      </c>
      <c r="D71" s="50" t="s">
        <v>24</v>
      </c>
      <c r="E71" s="50" t="s">
        <v>134</v>
      </c>
      <c r="F71" s="50" t="s">
        <v>2</v>
      </c>
      <c r="G71" s="50" t="s">
        <v>7</v>
      </c>
      <c r="H71" s="50" t="s">
        <v>151</v>
      </c>
      <c r="I71" s="50" t="s">
        <v>9</v>
      </c>
      <c r="J71" s="51">
        <v>150000</v>
      </c>
    </row>
    <row r="72" spans="1:10" ht="18" x14ac:dyDescent="0.3">
      <c r="A72" s="41" t="s">
        <v>23</v>
      </c>
      <c r="B72" s="49">
        <v>802</v>
      </c>
      <c r="C72" s="55" t="s">
        <v>12</v>
      </c>
      <c r="D72" s="55" t="s">
        <v>20</v>
      </c>
      <c r="E72" s="55" t="s">
        <v>7</v>
      </c>
      <c r="F72" s="55" t="s">
        <v>2</v>
      </c>
      <c r="G72" s="55" t="s">
        <v>7</v>
      </c>
      <c r="H72" s="55" t="s">
        <v>6</v>
      </c>
      <c r="I72" s="55" t="s">
        <v>5</v>
      </c>
      <c r="J72" s="51">
        <f>J73+J76+J83</f>
        <v>26962619.630000003</v>
      </c>
    </row>
    <row r="73" spans="1:10" ht="36" x14ac:dyDescent="0.3">
      <c r="A73" s="23" t="s">
        <v>184</v>
      </c>
      <c r="B73" s="49">
        <v>802</v>
      </c>
      <c r="C73" s="55" t="s">
        <v>12</v>
      </c>
      <c r="D73" s="55" t="s">
        <v>20</v>
      </c>
      <c r="E73" s="55" t="s">
        <v>1</v>
      </c>
      <c r="F73" s="55" t="s">
        <v>2</v>
      </c>
      <c r="G73" s="55" t="s">
        <v>7</v>
      </c>
      <c r="H73" s="55" t="s">
        <v>6</v>
      </c>
      <c r="I73" s="55" t="s">
        <v>5</v>
      </c>
      <c r="J73" s="51">
        <f>J74</f>
        <v>18840890.219999999</v>
      </c>
    </row>
    <row r="74" spans="1:10" ht="36" x14ac:dyDescent="0.3">
      <c r="A74" s="23" t="s">
        <v>185</v>
      </c>
      <c r="B74" s="49">
        <v>802</v>
      </c>
      <c r="C74" s="55" t="s">
        <v>12</v>
      </c>
      <c r="D74" s="55" t="s">
        <v>20</v>
      </c>
      <c r="E74" s="55" t="s">
        <v>1</v>
      </c>
      <c r="F74" s="55" t="s">
        <v>2</v>
      </c>
      <c r="G74" s="55" t="s">
        <v>7</v>
      </c>
      <c r="H74" s="55" t="s">
        <v>183</v>
      </c>
      <c r="I74" s="55" t="s">
        <v>5</v>
      </c>
      <c r="J74" s="51">
        <f>J75</f>
        <v>18840890.219999999</v>
      </c>
    </row>
    <row r="75" spans="1:10" ht="29.25" customHeight="1" x14ac:dyDescent="0.3">
      <c r="A75" s="22" t="s">
        <v>147</v>
      </c>
      <c r="B75" s="49">
        <v>802</v>
      </c>
      <c r="C75" s="55" t="s">
        <v>12</v>
      </c>
      <c r="D75" s="55" t="s">
        <v>20</v>
      </c>
      <c r="E75" s="55" t="s">
        <v>1</v>
      </c>
      <c r="F75" s="55" t="s">
        <v>2</v>
      </c>
      <c r="G75" s="55" t="s">
        <v>7</v>
      </c>
      <c r="H75" s="55" t="s">
        <v>183</v>
      </c>
      <c r="I75" s="55" t="s">
        <v>0</v>
      </c>
      <c r="J75" s="51">
        <v>18840890.219999999</v>
      </c>
    </row>
    <row r="76" spans="1:10" ht="39" customHeight="1" x14ac:dyDescent="0.3">
      <c r="A76" s="23" t="s">
        <v>129</v>
      </c>
      <c r="B76" s="49">
        <v>802</v>
      </c>
      <c r="C76" s="55" t="s">
        <v>12</v>
      </c>
      <c r="D76" s="55" t="s">
        <v>20</v>
      </c>
      <c r="E76" s="55" t="s">
        <v>83</v>
      </c>
      <c r="F76" s="55" t="s">
        <v>2</v>
      </c>
      <c r="G76" s="55" t="s">
        <v>7</v>
      </c>
      <c r="H76" s="55" t="s">
        <v>6</v>
      </c>
      <c r="I76" s="55" t="s">
        <v>5</v>
      </c>
      <c r="J76" s="51">
        <f>J78+J80+J82</f>
        <v>8012164.4900000002</v>
      </c>
    </row>
    <row r="77" spans="1:10" ht="34.5" customHeight="1" x14ac:dyDescent="0.3">
      <c r="A77" s="19" t="s">
        <v>84</v>
      </c>
      <c r="B77" s="49">
        <v>802</v>
      </c>
      <c r="C77" s="55" t="s">
        <v>12</v>
      </c>
      <c r="D77" s="55" t="s">
        <v>20</v>
      </c>
      <c r="E77" s="55" t="s">
        <v>83</v>
      </c>
      <c r="F77" s="55" t="s">
        <v>2</v>
      </c>
      <c r="G77" s="55" t="s">
        <v>7</v>
      </c>
      <c r="H77" s="55" t="s">
        <v>22</v>
      </c>
      <c r="I77" s="55" t="s">
        <v>5</v>
      </c>
      <c r="J77" s="51">
        <f>J78</f>
        <v>4521300</v>
      </c>
    </row>
    <row r="78" spans="1:10" ht="28.5" customHeight="1" x14ac:dyDescent="0.3">
      <c r="A78" s="23" t="s">
        <v>147</v>
      </c>
      <c r="B78" s="49">
        <v>802</v>
      </c>
      <c r="C78" s="55" t="s">
        <v>12</v>
      </c>
      <c r="D78" s="55" t="s">
        <v>20</v>
      </c>
      <c r="E78" s="55" t="s">
        <v>83</v>
      </c>
      <c r="F78" s="55" t="s">
        <v>2</v>
      </c>
      <c r="G78" s="55" t="s">
        <v>7</v>
      </c>
      <c r="H78" s="55" t="s">
        <v>22</v>
      </c>
      <c r="I78" s="55" t="s">
        <v>0</v>
      </c>
      <c r="J78" s="51">
        <v>4521300</v>
      </c>
    </row>
    <row r="79" spans="1:10" ht="36" x14ac:dyDescent="0.3">
      <c r="A79" s="23" t="s">
        <v>85</v>
      </c>
      <c r="B79" s="49">
        <v>802</v>
      </c>
      <c r="C79" s="55" t="s">
        <v>12</v>
      </c>
      <c r="D79" s="55" t="s">
        <v>20</v>
      </c>
      <c r="E79" s="55" t="s">
        <v>83</v>
      </c>
      <c r="F79" s="55" t="s">
        <v>2</v>
      </c>
      <c r="G79" s="55" t="s">
        <v>7</v>
      </c>
      <c r="H79" s="50" t="s">
        <v>153</v>
      </c>
      <c r="I79" s="55" t="s">
        <v>5</v>
      </c>
      <c r="J79" s="51">
        <f>J80</f>
        <v>2782909</v>
      </c>
    </row>
    <row r="80" spans="1:10" ht="38.25" customHeight="1" x14ac:dyDescent="0.3">
      <c r="A80" s="23" t="s">
        <v>21</v>
      </c>
      <c r="B80" s="49">
        <v>802</v>
      </c>
      <c r="C80" s="55" t="s">
        <v>12</v>
      </c>
      <c r="D80" s="55" t="s">
        <v>20</v>
      </c>
      <c r="E80" s="55" t="s">
        <v>83</v>
      </c>
      <c r="F80" s="55" t="s">
        <v>2</v>
      </c>
      <c r="G80" s="55" t="s">
        <v>7</v>
      </c>
      <c r="H80" s="50" t="s">
        <v>153</v>
      </c>
      <c r="I80" s="55" t="s">
        <v>0</v>
      </c>
      <c r="J80" s="51">
        <v>2782909</v>
      </c>
    </row>
    <row r="81" spans="1:10" ht="18" x14ac:dyDescent="0.3">
      <c r="A81" s="23" t="s">
        <v>72</v>
      </c>
      <c r="B81" s="49">
        <v>802</v>
      </c>
      <c r="C81" s="55" t="s">
        <v>12</v>
      </c>
      <c r="D81" s="55" t="s">
        <v>20</v>
      </c>
      <c r="E81" s="55" t="s">
        <v>83</v>
      </c>
      <c r="F81" s="55" t="s">
        <v>2</v>
      </c>
      <c r="G81" s="55" t="s">
        <v>7</v>
      </c>
      <c r="H81" s="50" t="s">
        <v>154</v>
      </c>
      <c r="I81" s="55" t="s">
        <v>5</v>
      </c>
      <c r="J81" s="51">
        <f>J82</f>
        <v>707955.49</v>
      </c>
    </row>
    <row r="82" spans="1:10" ht="43.5" customHeight="1" x14ac:dyDescent="0.3">
      <c r="A82" s="23" t="s">
        <v>21</v>
      </c>
      <c r="B82" s="49">
        <v>802</v>
      </c>
      <c r="C82" s="55" t="s">
        <v>12</v>
      </c>
      <c r="D82" s="55" t="s">
        <v>20</v>
      </c>
      <c r="E82" s="55" t="s">
        <v>83</v>
      </c>
      <c r="F82" s="55" t="s">
        <v>2</v>
      </c>
      <c r="G82" s="55" t="s">
        <v>7</v>
      </c>
      <c r="H82" s="50" t="s">
        <v>154</v>
      </c>
      <c r="I82" s="55" t="s">
        <v>0</v>
      </c>
      <c r="J82" s="51">
        <v>707955.49</v>
      </c>
    </row>
    <row r="83" spans="1:10" ht="18" customHeight="1" x14ac:dyDescent="0.3">
      <c r="A83" s="22" t="s">
        <v>15</v>
      </c>
      <c r="B83" s="49">
        <v>802</v>
      </c>
      <c r="C83" s="55" t="s">
        <v>12</v>
      </c>
      <c r="D83" s="55" t="s">
        <v>20</v>
      </c>
      <c r="E83" s="55" t="s">
        <v>10</v>
      </c>
      <c r="F83" s="55" t="s">
        <v>2</v>
      </c>
      <c r="G83" s="55" t="s">
        <v>7</v>
      </c>
      <c r="H83" s="50" t="s">
        <v>6</v>
      </c>
      <c r="I83" s="55" t="s">
        <v>5</v>
      </c>
      <c r="J83" s="51">
        <f>J84</f>
        <v>109564.92</v>
      </c>
    </row>
    <row r="84" spans="1:10" ht="24.75" customHeight="1" x14ac:dyDescent="0.3">
      <c r="A84" s="23" t="s">
        <v>197</v>
      </c>
      <c r="B84" s="49">
        <v>802</v>
      </c>
      <c r="C84" s="55" t="s">
        <v>12</v>
      </c>
      <c r="D84" s="55" t="s">
        <v>20</v>
      </c>
      <c r="E84" s="55" t="s">
        <v>10</v>
      </c>
      <c r="F84" s="55" t="s">
        <v>2</v>
      </c>
      <c r="G84" s="55" t="s">
        <v>7</v>
      </c>
      <c r="H84" s="50" t="s">
        <v>198</v>
      </c>
      <c r="I84" s="55" t="s">
        <v>5</v>
      </c>
      <c r="J84" s="51">
        <f>J85</f>
        <v>109564.92</v>
      </c>
    </row>
    <row r="85" spans="1:10" ht="23.25" customHeight="1" x14ac:dyDescent="0.3">
      <c r="A85" s="27" t="s">
        <v>11</v>
      </c>
      <c r="B85" s="49">
        <v>802</v>
      </c>
      <c r="C85" s="55" t="s">
        <v>12</v>
      </c>
      <c r="D85" s="55" t="s">
        <v>20</v>
      </c>
      <c r="E85" s="55" t="s">
        <v>10</v>
      </c>
      <c r="F85" s="55" t="s">
        <v>2</v>
      </c>
      <c r="G85" s="55" t="s">
        <v>7</v>
      </c>
      <c r="H85" s="50" t="s">
        <v>198</v>
      </c>
      <c r="I85" s="55" t="s">
        <v>9</v>
      </c>
      <c r="J85" s="51">
        <v>109564.92</v>
      </c>
    </row>
    <row r="86" spans="1:10" ht="18" x14ac:dyDescent="0.3">
      <c r="A86" s="42" t="s">
        <v>51</v>
      </c>
      <c r="B86" s="49">
        <v>802</v>
      </c>
      <c r="C86" s="50" t="s">
        <v>12</v>
      </c>
      <c r="D86" s="50" t="s">
        <v>46</v>
      </c>
      <c r="E86" s="50" t="s">
        <v>7</v>
      </c>
      <c r="F86" s="50" t="s">
        <v>2</v>
      </c>
      <c r="G86" s="50" t="s">
        <v>7</v>
      </c>
      <c r="H86" s="50" t="s">
        <v>6</v>
      </c>
      <c r="I86" s="50" t="s">
        <v>5</v>
      </c>
      <c r="J86" s="51">
        <f>J87</f>
        <v>90000</v>
      </c>
    </row>
    <row r="87" spans="1:10" ht="18" x14ac:dyDescent="0.3">
      <c r="A87" s="22" t="s">
        <v>15</v>
      </c>
      <c r="B87" s="49">
        <v>802</v>
      </c>
      <c r="C87" s="50" t="s">
        <v>12</v>
      </c>
      <c r="D87" s="50" t="s">
        <v>46</v>
      </c>
      <c r="E87" s="50" t="s">
        <v>10</v>
      </c>
      <c r="F87" s="50" t="s">
        <v>2</v>
      </c>
      <c r="G87" s="50" t="s">
        <v>7</v>
      </c>
      <c r="H87" s="50" t="s">
        <v>6</v>
      </c>
      <c r="I87" s="50" t="s">
        <v>5</v>
      </c>
      <c r="J87" s="51">
        <f>J89+J91</f>
        <v>90000</v>
      </c>
    </row>
    <row r="88" spans="1:10" ht="54" x14ac:dyDescent="0.3">
      <c r="A88" s="28" t="s">
        <v>119</v>
      </c>
      <c r="B88" s="49">
        <v>802</v>
      </c>
      <c r="C88" s="50" t="s">
        <v>12</v>
      </c>
      <c r="D88" s="50" t="s">
        <v>46</v>
      </c>
      <c r="E88" s="50" t="s">
        <v>10</v>
      </c>
      <c r="F88" s="50" t="s">
        <v>2</v>
      </c>
      <c r="G88" s="50" t="s">
        <v>7</v>
      </c>
      <c r="H88" s="50" t="s">
        <v>120</v>
      </c>
      <c r="I88" s="50" t="s">
        <v>5</v>
      </c>
      <c r="J88" s="51">
        <f>J89</f>
        <v>30000</v>
      </c>
    </row>
    <row r="89" spans="1:10" ht="18" x14ac:dyDescent="0.3">
      <c r="A89" s="23" t="s">
        <v>45</v>
      </c>
      <c r="B89" s="49">
        <v>802</v>
      </c>
      <c r="C89" s="50" t="s">
        <v>12</v>
      </c>
      <c r="D89" s="50" t="s">
        <v>46</v>
      </c>
      <c r="E89" s="50" t="s">
        <v>10</v>
      </c>
      <c r="F89" s="50" t="s">
        <v>2</v>
      </c>
      <c r="G89" s="50" t="s">
        <v>7</v>
      </c>
      <c r="H89" s="50" t="s">
        <v>120</v>
      </c>
      <c r="I89" s="50" t="s">
        <v>44</v>
      </c>
      <c r="J89" s="51">
        <v>30000</v>
      </c>
    </row>
    <row r="90" spans="1:10" ht="72" x14ac:dyDescent="0.3">
      <c r="A90" s="28" t="s">
        <v>122</v>
      </c>
      <c r="B90" s="49">
        <v>802</v>
      </c>
      <c r="C90" s="50" t="s">
        <v>12</v>
      </c>
      <c r="D90" s="50" t="s">
        <v>46</v>
      </c>
      <c r="E90" s="50" t="s">
        <v>10</v>
      </c>
      <c r="F90" s="50" t="s">
        <v>2</v>
      </c>
      <c r="G90" s="50" t="s">
        <v>7</v>
      </c>
      <c r="H90" s="50" t="s">
        <v>121</v>
      </c>
      <c r="I90" s="50" t="s">
        <v>5</v>
      </c>
      <c r="J90" s="51">
        <f>J91</f>
        <v>60000</v>
      </c>
    </row>
    <row r="91" spans="1:10" ht="18" x14ac:dyDescent="0.3">
      <c r="A91" s="23" t="s">
        <v>45</v>
      </c>
      <c r="B91" s="49">
        <v>802</v>
      </c>
      <c r="C91" s="50" t="s">
        <v>12</v>
      </c>
      <c r="D91" s="50" t="s">
        <v>46</v>
      </c>
      <c r="E91" s="50" t="s">
        <v>10</v>
      </c>
      <c r="F91" s="50" t="s">
        <v>2</v>
      </c>
      <c r="G91" s="50" t="s">
        <v>7</v>
      </c>
      <c r="H91" s="50" t="s">
        <v>121</v>
      </c>
      <c r="I91" s="50" t="s">
        <v>44</v>
      </c>
      <c r="J91" s="51">
        <v>60000</v>
      </c>
    </row>
    <row r="92" spans="1:10" x14ac:dyDescent="0.3">
      <c r="A92" s="37" t="s">
        <v>19</v>
      </c>
      <c r="B92" s="44">
        <v>802</v>
      </c>
      <c r="C92" s="47" t="s">
        <v>3</v>
      </c>
      <c r="D92" s="47" t="s">
        <v>7</v>
      </c>
      <c r="E92" s="47" t="s">
        <v>7</v>
      </c>
      <c r="F92" s="47" t="s">
        <v>2</v>
      </c>
      <c r="G92" s="47" t="s">
        <v>7</v>
      </c>
      <c r="H92" s="47" t="s">
        <v>6</v>
      </c>
      <c r="I92" s="47" t="s">
        <v>5</v>
      </c>
      <c r="J92" s="48">
        <f>+J93+J99+J104+J118</f>
        <v>13462504.060000001</v>
      </c>
    </row>
    <row r="93" spans="1:10" ht="18" x14ac:dyDescent="0.3">
      <c r="A93" s="42" t="s">
        <v>86</v>
      </c>
      <c r="B93" s="49">
        <v>802</v>
      </c>
      <c r="C93" s="50" t="s">
        <v>3</v>
      </c>
      <c r="D93" s="55" t="s">
        <v>1</v>
      </c>
      <c r="E93" s="55" t="s">
        <v>7</v>
      </c>
      <c r="F93" s="55" t="s">
        <v>2</v>
      </c>
      <c r="G93" s="55" t="s">
        <v>7</v>
      </c>
      <c r="H93" s="55" t="s">
        <v>6</v>
      </c>
      <c r="I93" s="55" t="s">
        <v>5</v>
      </c>
      <c r="J93" s="51">
        <f>J94</f>
        <v>565497.44999999995</v>
      </c>
    </row>
    <row r="94" spans="1:10" ht="36" x14ac:dyDescent="0.3">
      <c r="A94" s="23" t="s">
        <v>135</v>
      </c>
      <c r="B94" s="49">
        <v>802</v>
      </c>
      <c r="C94" s="50" t="s">
        <v>3</v>
      </c>
      <c r="D94" s="55" t="s">
        <v>1</v>
      </c>
      <c r="E94" s="55" t="s">
        <v>136</v>
      </c>
      <c r="F94" s="55" t="s">
        <v>2</v>
      </c>
      <c r="G94" s="55" t="s">
        <v>7</v>
      </c>
      <c r="H94" s="55" t="s">
        <v>6</v>
      </c>
      <c r="I94" s="55" t="s">
        <v>5</v>
      </c>
      <c r="J94" s="51">
        <f>J96+J98</f>
        <v>565497.44999999995</v>
      </c>
    </row>
    <row r="95" spans="1:10" ht="18" x14ac:dyDescent="0.3">
      <c r="A95" s="19" t="s">
        <v>87</v>
      </c>
      <c r="B95" s="49">
        <v>802</v>
      </c>
      <c r="C95" s="50" t="s">
        <v>3</v>
      </c>
      <c r="D95" s="55" t="s">
        <v>1</v>
      </c>
      <c r="E95" s="55" t="s">
        <v>136</v>
      </c>
      <c r="F95" s="55" t="s">
        <v>2</v>
      </c>
      <c r="G95" s="55" t="s">
        <v>7</v>
      </c>
      <c r="H95" s="55" t="s">
        <v>91</v>
      </c>
      <c r="I95" s="55" t="s">
        <v>5</v>
      </c>
      <c r="J95" s="51">
        <f>J96</f>
        <v>330000</v>
      </c>
    </row>
    <row r="96" spans="1:10" ht="23.25" customHeight="1" x14ac:dyDescent="0.3">
      <c r="A96" s="23" t="s">
        <v>147</v>
      </c>
      <c r="B96" s="49">
        <v>802</v>
      </c>
      <c r="C96" s="50" t="s">
        <v>3</v>
      </c>
      <c r="D96" s="55" t="s">
        <v>1</v>
      </c>
      <c r="E96" s="55" t="s">
        <v>136</v>
      </c>
      <c r="F96" s="55" t="s">
        <v>2</v>
      </c>
      <c r="G96" s="55" t="s">
        <v>7</v>
      </c>
      <c r="H96" s="55" t="s">
        <v>91</v>
      </c>
      <c r="I96" s="55" t="s">
        <v>0</v>
      </c>
      <c r="J96" s="51">
        <v>330000</v>
      </c>
    </row>
    <row r="97" spans="1:10" ht="22.5" customHeight="1" x14ac:dyDescent="0.3">
      <c r="A97" s="23" t="s">
        <v>88</v>
      </c>
      <c r="B97" s="49">
        <v>802</v>
      </c>
      <c r="C97" s="50" t="s">
        <v>3</v>
      </c>
      <c r="D97" s="55" t="s">
        <v>1</v>
      </c>
      <c r="E97" s="55" t="s">
        <v>136</v>
      </c>
      <c r="F97" s="55" t="s">
        <v>2</v>
      </c>
      <c r="G97" s="55" t="s">
        <v>7</v>
      </c>
      <c r="H97" s="55" t="s">
        <v>92</v>
      </c>
      <c r="I97" s="55" t="s">
        <v>5</v>
      </c>
      <c r="J97" s="51">
        <f>J98</f>
        <v>235497.45</v>
      </c>
    </row>
    <row r="98" spans="1:10" ht="21" customHeight="1" x14ac:dyDescent="0.3">
      <c r="A98" s="23" t="s">
        <v>147</v>
      </c>
      <c r="B98" s="49">
        <v>802</v>
      </c>
      <c r="C98" s="50" t="s">
        <v>3</v>
      </c>
      <c r="D98" s="55" t="s">
        <v>1</v>
      </c>
      <c r="E98" s="55" t="s">
        <v>136</v>
      </c>
      <c r="F98" s="55" t="s">
        <v>2</v>
      </c>
      <c r="G98" s="55" t="s">
        <v>7</v>
      </c>
      <c r="H98" s="55" t="s">
        <v>92</v>
      </c>
      <c r="I98" s="55" t="s">
        <v>0</v>
      </c>
      <c r="J98" s="51">
        <v>235497.45</v>
      </c>
    </row>
    <row r="99" spans="1:10" ht="18" x14ac:dyDescent="0.3">
      <c r="A99" s="41" t="s">
        <v>18</v>
      </c>
      <c r="B99" s="49">
        <v>802</v>
      </c>
      <c r="C99" s="50" t="s">
        <v>3</v>
      </c>
      <c r="D99" s="55" t="s">
        <v>17</v>
      </c>
      <c r="E99" s="55" t="s">
        <v>7</v>
      </c>
      <c r="F99" s="55" t="s">
        <v>2</v>
      </c>
      <c r="G99" s="55" t="s">
        <v>7</v>
      </c>
      <c r="H99" s="55" t="s">
        <v>6</v>
      </c>
      <c r="I99" s="55" t="s">
        <v>5</v>
      </c>
      <c r="J99" s="51">
        <f>J100</f>
        <v>600438.19999999995</v>
      </c>
    </row>
    <row r="100" spans="1:10" ht="36" x14ac:dyDescent="0.3">
      <c r="A100" s="23" t="s">
        <v>135</v>
      </c>
      <c r="B100" s="49">
        <v>802</v>
      </c>
      <c r="C100" s="50" t="s">
        <v>3</v>
      </c>
      <c r="D100" s="55" t="s">
        <v>17</v>
      </c>
      <c r="E100" s="55" t="s">
        <v>136</v>
      </c>
      <c r="F100" s="55" t="s">
        <v>2</v>
      </c>
      <c r="G100" s="55" t="s">
        <v>7</v>
      </c>
      <c r="H100" s="55" t="s">
        <v>6</v>
      </c>
      <c r="I100" s="55" t="s">
        <v>5</v>
      </c>
      <c r="J100" s="51">
        <f>J101</f>
        <v>600438.19999999995</v>
      </c>
    </row>
    <row r="101" spans="1:10" ht="18" x14ac:dyDescent="0.3">
      <c r="A101" s="23" t="s">
        <v>89</v>
      </c>
      <c r="B101" s="49">
        <v>802</v>
      </c>
      <c r="C101" s="50" t="s">
        <v>3</v>
      </c>
      <c r="D101" s="55" t="s">
        <v>17</v>
      </c>
      <c r="E101" s="55" t="s">
        <v>136</v>
      </c>
      <c r="F101" s="55" t="s">
        <v>2</v>
      </c>
      <c r="G101" s="55" t="s">
        <v>7</v>
      </c>
      <c r="H101" s="55" t="s">
        <v>93</v>
      </c>
      <c r="I101" s="55" t="s">
        <v>5</v>
      </c>
      <c r="J101" s="51">
        <f>J102+J103</f>
        <v>600438.19999999995</v>
      </c>
    </row>
    <row r="102" spans="1:10" ht="25.5" customHeight="1" x14ac:dyDescent="0.3">
      <c r="A102" s="23" t="s">
        <v>147</v>
      </c>
      <c r="B102" s="49">
        <v>802</v>
      </c>
      <c r="C102" s="50" t="s">
        <v>3</v>
      </c>
      <c r="D102" s="55" t="s">
        <v>17</v>
      </c>
      <c r="E102" s="55" t="s">
        <v>136</v>
      </c>
      <c r="F102" s="55" t="s">
        <v>2</v>
      </c>
      <c r="G102" s="55" t="s">
        <v>7</v>
      </c>
      <c r="H102" s="55" t="s">
        <v>93</v>
      </c>
      <c r="I102" s="55" t="s">
        <v>0</v>
      </c>
      <c r="J102" s="51">
        <v>306400</v>
      </c>
    </row>
    <row r="103" spans="1:10" ht="25.5" customHeight="1" x14ac:dyDescent="0.3">
      <c r="A103" s="27" t="s">
        <v>11</v>
      </c>
      <c r="B103" s="49">
        <v>802</v>
      </c>
      <c r="C103" s="50" t="s">
        <v>3</v>
      </c>
      <c r="D103" s="55" t="s">
        <v>17</v>
      </c>
      <c r="E103" s="55" t="s">
        <v>136</v>
      </c>
      <c r="F103" s="55" t="s">
        <v>2</v>
      </c>
      <c r="G103" s="55" t="s">
        <v>7</v>
      </c>
      <c r="H103" s="55" t="s">
        <v>93</v>
      </c>
      <c r="I103" s="55" t="s">
        <v>9</v>
      </c>
      <c r="J103" s="51">
        <v>294038.2</v>
      </c>
    </row>
    <row r="104" spans="1:10" x14ac:dyDescent="0.3">
      <c r="A104" s="43" t="s">
        <v>94</v>
      </c>
      <c r="B104" s="56" t="s">
        <v>101</v>
      </c>
      <c r="C104" s="56" t="s">
        <v>3</v>
      </c>
      <c r="D104" s="56" t="s">
        <v>33</v>
      </c>
      <c r="E104" s="56" t="s">
        <v>7</v>
      </c>
      <c r="F104" s="56" t="s">
        <v>2</v>
      </c>
      <c r="G104" s="56" t="s">
        <v>7</v>
      </c>
      <c r="H104" s="56" t="s">
        <v>6</v>
      </c>
      <c r="I104" s="56" t="s">
        <v>5</v>
      </c>
      <c r="J104" s="57">
        <f>J105+J109+J112+J115</f>
        <v>8796568.4100000001</v>
      </c>
    </row>
    <row r="105" spans="1:10" ht="36" x14ac:dyDescent="0.3">
      <c r="A105" s="103" t="s">
        <v>186</v>
      </c>
      <c r="B105" s="56" t="s">
        <v>101</v>
      </c>
      <c r="C105" s="56" t="s">
        <v>3</v>
      </c>
      <c r="D105" s="56" t="s">
        <v>33</v>
      </c>
      <c r="E105" s="56" t="s">
        <v>187</v>
      </c>
      <c r="F105" s="56" t="s">
        <v>2</v>
      </c>
      <c r="G105" s="56" t="s">
        <v>7</v>
      </c>
      <c r="H105" s="56" t="s">
        <v>6</v>
      </c>
      <c r="I105" s="56" t="s">
        <v>5</v>
      </c>
      <c r="J105" s="57">
        <f>J108</f>
        <v>1000</v>
      </c>
    </row>
    <row r="106" spans="1:10" ht="18" x14ac:dyDescent="0.3">
      <c r="A106" s="102" t="s">
        <v>188</v>
      </c>
      <c r="B106" s="55" t="s">
        <v>101</v>
      </c>
      <c r="C106" s="55" t="s">
        <v>3</v>
      </c>
      <c r="D106" s="55" t="s">
        <v>33</v>
      </c>
      <c r="E106" s="55" t="s">
        <v>187</v>
      </c>
      <c r="F106" s="55" t="s">
        <v>2</v>
      </c>
      <c r="G106" s="55" t="s">
        <v>189</v>
      </c>
      <c r="H106" s="55" t="s">
        <v>6</v>
      </c>
      <c r="I106" s="55" t="s">
        <v>5</v>
      </c>
      <c r="J106" s="58">
        <f>J108</f>
        <v>1000</v>
      </c>
    </row>
    <row r="107" spans="1:10" ht="18" x14ac:dyDescent="0.3">
      <c r="A107" s="19" t="s">
        <v>190</v>
      </c>
      <c r="B107" s="55" t="s">
        <v>101</v>
      </c>
      <c r="C107" s="55" t="s">
        <v>3</v>
      </c>
      <c r="D107" s="55" t="s">
        <v>33</v>
      </c>
      <c r="E107" s="55" t="s">
        <v>187</v>
      </c>
      <c r="F107" s="55" t="s">
        <v>2</v>
      </c>
      <c r="G107" s="55" t="s">
        <v>189</v>
      </c>
      <c r="H107" s="55" t="s">
        <v>191</v>
      </c>
      <c r="I107" s="55" t="s">
        <v>5</v>
      </c>
      <c r="J107" s="58">
        <f>J108</f>
        <v>1000</v>
      </c>
    </row>
    <row r="108" spans="1:10" ht="18" x14ac:dyDescent="0.3">
      <c r="A108" s="23" t="s">
        <v>45</v>
      </c>
      <c r="B108" s="55" t="s">
        <v>101</v>
      </c>
      <c r="C108" s="55" t="s">
        <v>3</v>
      </c>
      <c r="D108" s="55" t="s">
        <v>33</v>
      </c>
      <c r="E108" s="55" t="s">
        <v>187</v>
      </c>
      <c r="F108" s="55" t="s">
        <v>2</v>
      </c>
      <c r="G108" s="55" t="s">
        <v>189</v>
      </c>
      <c r="H108" s="55" t="s">
        <v>191</v>
      </c>
      <c r="I108" s="55" t="s">
        <v>44</v>
      </c>
      <c r="J108" s="58">
        <v>1000</v>
      </c>
    </row>
    <row r="109" spans="1:10" ht="65.25" customHeight="1" x14ac:dyDescent="0.3">
      <c r="A109" s="19" t="s">
        <v>130</v>
      </c>
      <c r="B109" s="55" t="s">
        <v>101</v>
      </c>
      <c r="C109" s="55" t="s">
        <v>3</v>
      </c>
      <c r="D109" s="55" t="s">
        <v>33</v>
      </c>
      <c r="E109" s="55" t="s">
        <v>95</v>
      </c>
      <c r="F109" s="55" t="s">
        <v>2</v>
      </c>
      <c r="G109" s="55" t="s">
        <v>7</v>
      </c>
      <c r="H109" s="55" t="s">
        <v>6</v>
      </c>
      <c r="I109" s="55" t="s">
        <v>5</v>
      </c>
      <c r="J109" s="58">
        <f>J110</f>
        <v>5706200</v>
      </c>
    </row>
    <row r="110" spans="1:10" ht="18" x14ac:dyDescent="0.3">
      <c r="A110" s="19" t="s">
        <v>96</v>
      </c>
      <c r="B110" s="55" t="s">
        <v>101</v>
      </c>
      <c r="C110" s="55" t="s">
        <v>3</v>
      </c>
      <c r="D110" s="55" t="s">
        <v>33</v>
      </c>
      <c r="E110" s="55" t="s">
        <v>95</v>
      </c>
      <c r="F110" s="55" t="s">
        <v>2</v>
      </c>
      <c r="G110" s="55" t="s">
        <v>7</v>
      </c>
      <c r="H110" s="55" t="s">
        <v>97</v>
      </c>
      <c r="I110" s="55" t="s">
        <v>5</v>
      </c>
      <c r="J110" s="58">
        <f>J111</f>
        <v>5706200</v>
      </c>
    </row>
    <row r="111" spans="1:10" ht="24" customHeight="1" x14ac:dyDescent="0.3">
      <c r="A111" s="23" t="s">
        <v>147</v>
      </c>
      <c r="B111" s="55" t="s">
        <v>101</v>
      </c>
      <c r="C111" s="55" t="s">
        <v>3</v>
      </c>
      <c r="D111" s="55" t="s">
        <v>33</v>
      </c>
      <c r="E111" s="55" t="s">
        <v>95</v>
      </c>
      <c r="F111" s="55" t="s">
        <v>2</v>
      </c>
      <c r="G111" s="55" t="s">
        <v>7</v>
      </c>
      <c r="H111" s="55" t="s">
        <v>97</v>
      </c>
      <c r="I111" s="55" t="s">
        <v>0</v>
      </c>
      <c r="J111" s="58">
        <v>5706200</v>
      </c>
    </row>
    <row r="112" spans="1:10" ht="36" x14ac:dyDescent="0.3">
      <c r="A112" s="23" t="s">
        <v>131</v>
      </c>
      <c r="B112" s="55" t="s">
        <v>101</v>
      </c>
      <c r="C112" s="55" t="s">
        <v>3</v>
      </c>
      <c r="D112" s="55" t="s">
        <v>33</v>
      </c>
      <c r="E112" s="55" t="s">
        <v>98</v>
      </c>
      <c r="F112" s="55" t="s">
        <v>2</v>
      </c>
      <c r="G112" s="55" t="s">
        <v>7</v>
      </c>
      <c r="H112" s="55" t="s">
        <v>6</v>
      </c>
      <c r="I112" s="55" t="s">
        <v>5</v>
      </c>
      <c r="J112" s="58">
        <f>J113</f>
        <v>2556368.41</v>
      </c>
    </row>
    <row r="113" spans="1:10" ht="18" x14ac:dyDescent="0.3">
      <c r="A113" s="23" t="s">
        <v>99</v>
      </c>
      <c r="B113" s="55" t="s">
        <v>101</v>
      </c>
      <c r="C113" s="55" t="s">
        <v>3</v>
      </c>
      <c r="D113" s="55" t="s">
        <v>33</v>
      </c>
      <c r="E113" s="55" t="s">
        <v>98</v>
      </c>
      <c r="F113" s="55" t="s">
        <v>2</v>
      </c>
      <c r="G113" s="55" t="s">
        <v>7</v>
      </c>
      <c r="H113" s="55" t="s">
        <v>100</v>
      </c>
      <c r="I113" s="55" t="s">
        <v>5</v>
      </c>
      <c r="J113" s="58">
        <f>J114</f>
        <v>2556368.41</v>
      </c>
    </row>
    <row r="114" spans="1:10" ht="21.75" customHeight="1" x14ac:dyDescent="0.3">
      <c r="A114" s="23" t="s">
        <v>147</v>
      </c>
      <c r="B114" s="55" t="s">
        <v>101</v>
      </c>
      <c r="C114" s="55" t="s">
        <v>3</v>
      </c>
      <c r="D114" s="55" t="s">
        <v>33</v>
      </c>
      <c r="E114" s="55" t="s">
        <v>98</v>
      </c>
      <c r="F114" s="55" t="s">
        <v>2</v>
      </c>
      <c r="G114" s="55" t="s">
        <v>7</v>
      </c>
      <c r="H114" s="55" t="s">
        <v>100</v>
      </c>
      <c r="I114" s="55" t="s">
        <v>0</v>
      </c>
      <c r="J114" s="58">
        <v>2556368.41</v>
      </c>
    </row>
    <row r="115" spans="1:10" ht="36" x14ac:dyDescent="0.3">
      <c r="A115" s="23" t="s">
        <v>137</v>
      </c>
      <c r="B115" s="55" t="s">
        <v>101</v>
      </c>
      <c r="C115" s="55" t="s">
        <v>3</v>
      </c>
      <c r="D115" s="55" t="s">
        <v>33</v>
      </c>
      <c r="E115" s="55" t="s">
        <v>138</v>
      </c>
      <c r="F115" s="55" t="s">
        <v>2</v>
      </c>
      <c r="G115" s="55" t="s">
        <v>7</v>
      </c>
      <c r="H115" s="55" t="s">
        <v>6</v>
      </c>
      <c r="I115" s="55" t="s">
        <v>5</v>
      </c>
      <c r="J115" s="58">
        <f>J116</f>
        <v>533000</v>
      </c>
    </row>
    <row r="116" spans="1:10" ht="18" x14ac:dyDescent="0.3">
      <c r="A116" s="19" t="s">
        <v>75</v>
      </c>
      <c r="B116" s="55" t="s">
        <v>101</v>
      </c>
      <c r="C116" s="55" t="s">
        <v>3</v>
      </c>
      <c r="D116" s="55" t="s">
        <v>33</v>
      </c>
      <c r="E116" s="55" t="s">
        <v>138</v>
      </c>
      <c r="F116" s="55" t="s">
        <v>2</v>
      </c>
      <c r="G116" s="55" t="s">
        <v>7</v>
      </c>
      <c r="H116" s="55" t="s">
        <v>74</v>
      </c>
      <c r="I116" s="55" t="s">
        <v>5</v>
      </c>
      <c r="J116" s="58">
        <f>J117</f>
        <v>533000</v>
      </c>
    </row>
    <row r="117" spans="1:10" ht="22.5" customHeight="1" x14ac:dyDescent="0.3">
      <c r="A117" s="23" t="s">
        <v>147</v>
      </c>
      <c r="B117" s="55" t="s">
        <v>101</v>
      </c>
      <c r="C117" s="55" t="s">
        <v>3</v>
      </c>
      <c r="D117" s="55" t="s">
        <v>33</v>
      </c>
      <c r="E117" s="55" t="s">
        <v>138</v>
      </c>
      <c r="F117" s="55" t="s">
        <v>2</v>
      </c>
      <c r="G117" s="55" t="s">
        <v>7</v>
      </c>
      <c r="H117" s="55" t="s">
        <v>74</v>
      </c>
      <c r="I117" s="55" t="s">
        <v>0</v>
      </c>
      <c r="J117" s="58">
        <v>533000</v>
      </c>
    </row>
    <row r="118" spans="1:10" x14ac:dyDescent="0.3">
      <c r="A118" s="41" t="s">
        <v>16</v>
      </c>
      <c r="B118" s="56" t="s">
        <v>101</v>
      </c>
      <c r="C118" s="56" t="s">
        <v>3</v>
      </c>
      <c r="D118" s="56" t="s">
        <v>3</v>
      </c>
      <c r="E118" s="56" t="s">
        <v>7</v>
      </c>
      <c r="F118" s="56" t="s">
        <v>2</v>
      </c>
      <c r="G118" s="56" t="s">
        <v>7</v>
      </c>
      <c r="H118" s="56" t="s">
        <v>6</v>
      </c>
      <c r="I118" s="56" t="s">
        <v>5</v>
      </c>
      <c r="J118" s="57">
        <f>J119</f>
        <v>3500000</v>
      </c>
    </row>
    <row r="119" spans="1:10" ht="36" x14ac:dyDescent="0.3">
      <c r="A119" s="23" t="s">
        <v>135</v>
      </c>
      <c r="B119" s="55" t="s">
        <v>101</v>
      </c>
      <c r="C119" s="55" t="s">
        <v>3</v>
      </c>
      <c r="D119" s="55" t="s">
        <v>3</v>
      </c>
      <c r="E119" s="55" t="s">
        <v>136</v>
      </c>
      <c r="F119" s="55" t="s">
        <v>2</v>
      </c>
      <c r="G119" s="55" t="s">
        <v>7</v>
      </c>
      <c r="H119" s="55" t="s">
        <v>6</v>
      </c>
      <c r="I119" s="55" t="s">
        <v>5</v>
      </c>
      <c r="J119" s="58">
        <f>J121+J123</f>
        <v>3500000</v>
      </c>
    </row>
    <row r="120" spans="1:10" ht="54" x14ac:dyDescent="0.3">
      <c r="A120" s="19" t="s">
        <v>139</v>
      </c>
      <c r="B120" s="49">
        <v>802</v>
      </c>
      <c r="C120" s="50" t="s">
        <v>3</v>
      </c>
      <c r="D120" s="55" t="s">
        <v>3</v>
      </c>
      <c r="E120" s="55" t="s">
        <v>136</v>
      </c>
      <c r="F120" s="55" t="s">
        <v>2</v>
      </c>
      <c r="G120" s="55" t="s">
        <v>7</v>
      </c>
      <c r="H120" s="55" t="s">
        <v>155</v>
      </c>
      <c r="I120" s="55" t="s">
        <v>5</v>
      </c>
      <c r="J120" s="51">
        <f>J121</f>
        <v>3500000</v>
      </c>
    </row>
    <row r="121" spans="1:10" ht="18" x14ac:dyDescent="0.3">
      <c r="A121" s="19" t="s">
        <v>11</v>
      </c>
      <c r="B121" s="49">
        <v>802</v>
      </c>
      <c r="C121" s="50" t="s">
        <v>3</v>
      </c>
      <c r="D121" s="55" t="s">
        <v>3</v>
      </c>
      <c r="E121" s="55" t="s">
        <v>136</v>
      </c>
      <c r="F121" s="55" t="s">
        <v>2</v>
      </c>
      <c r="G121" s="55" t="s">
        <v>7</v>
      </c>
      <c r="H121" s="55" t="s">
        <v>155</v>
      </c>
      <c r="I121" s="55" t="s">
        <v>9</v>
      </c>
      <c r="J121" s="51">
        <v>3500000</v>
      </c>
    </row>
    <row r="122" spans="1:10" ht="36" x14ac:dyDescent="0.3">
      <c r="A122" s="19" t="s">
        <v>90</v>
      </c>
      <c r="B122" s="49">
        <v>802</v>
      </c>
      <c r="C122" s="50" t="s">
        <v>3</v>
      </c>
      <c r="D122" s="55" t="s">
        <v>3</v>
      </c>
      <c r="E122" s="55" t="s">
        <v>136</v>
      </c>
      <c r="F122" s="55" t="s">
        <v>2</v>
      </c>
      <c r="G122" s="55" t="s">
        <v>7</v>
      </c>
      <c r="H122" s="55" t="s">
        <v>156</v>
      </c>
      <c r="I122" s="55" t="s">
        <v>5</v>
      </c>
      <c r="J122" s="51">
        <f>J123</f>
        <v>0</v>
      </c>
    </row>
    <row r="123" spans="1:10" ht="18" x14ac:dyDescent="0.3">
      <c r="A123" s="19" t="s">
        <v>11</v>
      </c>
      <c r="B123" s="49">
        <v>802</v>
      </c>
      <c r="C123" s="50" t="s">
        <v>3</v>
      </c>
      <c r="D123" s="55" t="s">
        <v>3</v>
      </c>
      <c r="E123" s="55" t="s">
        <v>136</v>
      </c>
      <c r="F123" s="55" t="s">
        <v>2</v>
      </c>
      <c r="G123" s="55" t="s">
        <v>7</v>
      </c>
      <c r="H123" s="55" t="s">
        <v>156</v>
      </c>
      <c r="I123" s="55" t="s">
        <v>9</v>
      </c>
      <c r="J123" s="51">
        <v>0</v>
      </c>
    </row>
    <row r="124" spans="1:10" x14ac:dyDescent="0.3">
      <c r="A124" s="43" t="s">
        <v>205</v>
      </c>
      <c r="B124" s="44">
        <v>802</v>
      </c>
      <c r="C124" s="47" t="s">
        <v>28</v>
      </c>
      <c r="D124" s="56" t="s">
        <v>7</v>
      </c>
      <c r="E124" s="56" t="s">
        <v>7</v>
      </c>
      <c r="F124" s="56" t="s">
        <v>2</v>
      </c>
      <c r="G124" s="56" t="s">
        <v>7</v>
      </c>
      <c r="H124" s="56" t="s">
        <v>6</v>
      </c>
      <c r="I124" s="56" t="s">
        <v>5</v>
      </c>
      <c r="J124" s="48">
        <f>J125+J129</f>
        <v>1238195.5900000001</v>
      </c>
    </row>
    <row r="125" spans="1:10" ht="18" x14ac:dyDescent="0.3">
      <c r="A125" s="19" t="s">
        <v>206</v>
      </c>
      <c r="B125" s="49">
        <v>802</v>
      </c>
      <c r="C125" s="50" t="s">
        <v>28</v>
      </c>
      <c r="D125" s="55" t="s">
        <v>33</v>
      </c>
      <c r="E125" s="55" t="s">
        <v>7</v>
      </c>
      <c r="F125" s="55" t="s">
        <v>2</v>
      </c>
      <c r="G125" s="55" t="s">
        <v>7</v>
      </c>
      <c r="H125" s="55" t="s">
        <v>6</v>
      </c>
      <c r="I125" s="55" t="s">
        <v>5</v>
      </c>
      <c r="J125" s="51">
        <f>J126</f>
        <v>58631.59</v>
      </c>
    </row>
    <row r="126" spans="1:10" ht="36" x14ac:dyDescent="0.3">
      <c r="A126" s="19" t="s">
        <v>207</v>
      </c>
      <c r="B126" s="49">
        <v>802</v>
      </c>
      <c r="C126" s="50" t="s">
        <v>28</v>
      </c>
      <c r="D126" s="55" t="s">
        <v>33</v>
      </c>
      <c r="E126" s="55" t="s">
        <v>208</v>
      </c>
      <c r="F126" s="55" t="s">
        <v>2</v>
      </c>
      <c r="G126" s="55" t="s">
        <v>7</v>
      </c>
      <c r="H126" s="55" t="s">
        <v>6</v>
      </c>
      <c r="I126" s="55" t="s">
        <v>5</v>
      </c>
      <c r="J126" s="51">
        <f>J127</f>
        <v>58631.59</v>
      </c>
    </row>
    <row r="127" spans="1:10" ht="36" x14ac:dyDescent="0.3">
      <c r="A127" s="19" t="s">
        <v>209</v>
      </c>
      <c r="B127" s="49">
        <v>802</v>
      </c>
      <c r="C127" s="50" t="s">
        <v>28</v>
      </c>
      <c r="D127" s="55" t="s">
        <v>33</v>
      </c>
      <c r="E127" s="55" t="s">
        <v>208</v>
      </c>
      <c r="F127" s="55" t="s">
        <v>2</v>
      </c>
      <c r="G127" s="55" t="s">
        <v>7</v>
      </c>
      <c r="H127" s="55" t="s">
        <v>210</v>
      </c>
      <c r="I127" s="55" t="s">
        <v>5</v>
      </c>
      <c r="J127" s="51">
        <f>J128</f>
        <v>58631.59</v>
      </c>
    </row>
    <row r="128" spans="1:10" ht="26.25" customHeight="1" x14ac:dyDescent="0.3">
      <c r="A128" s="22" t="s">
        <v>147</v>
      </c>
      <c r="B128" s="49">
        <v>802</v>
      </c>
      <c r="C128" s="50" t="s">
        <v>28</v>
      </c>
      <c r="D128" s="55" t="s">
        <v>33</v>
      </c>
      <c r="E128" s="55" t="s">
        <v>208</v>
      </c>
      <c r="F128" s="55" t="s">
        <v>2</v>
      </c>
      <c r="G128" s="55" t="s">
        <v>7</v>
      </c>
      <c r="H128" s="55" t="s">
        <v>210</v>
      </c>
      <c r="I128" s="55" t="s">
        <v>0</v>
      </c>
      <c r="J128" s="51">
        <v>58631.59</v>
      </c>
    </row>
    <row r="129" spans="1:10" ht="26.25" customHeight="1" x14ac:dyDescent="0.3">
      <c r="A129" s="40" t="s">
        <v>211</v>
      </c>
      <c r="B129" s="44">
        <v>802</v>
      </c>
      <c r="C129" s="47" t="s">
        <v>28</v>
      </c>
      <c r="D129" s="56" t="s">
        <v>3</v>
      </c>
      <c r="E129" s="56" t="s">
        <v>7</v>
      </c>
      <c r="F129" s="56" t="s">
        <v>2</v>
      </c>
      <c r="G129" s="56" t="s">
        <v>7</v>
      </c>
      <c r="H129" s="56" t="s">
        <v>6</v>
      </c>
      <c r="I129" s="56" t="s">
        <v>5</v>
      </c>
      <c r="J129" s="48">
        <f>J130</f>
        <v>1179564</v>
      </c>
    </row>
    <row r="130" spans="1:10" ht="42" customHeight="1" x14ac:dyDescent="0.3">
      <c r="A130" s="22" t="s">
        <v>213</v>
      </c>
      <c r="B130" s="49">
        <v>802</v>
      </c>
      <c r="C130" s="50" t="s">
        <v>28</v>
      </c>
      <c r="D130" s="55" t="s">
        <v>3</v>
      </c>
      <c r="E130" s="55" t="s">
        <v>208</v>
      </c>
      <c r="F130" s="55" t="s">
        <v>2</v>
      </c>
      <c r="G130" s="55" t="s">
        <v>212</v>
      </c>
      <c r="H130" s="55" t="s">
        <v>6</v>
      </c>
      <c r="I130" s="55" t="s">
        <v>5</v>
      </c>
      <c r="J130" s="51">
        <f>J131+J133</f>
        <v>1179564</v>
      </c>
    </row>
    <row r="131" spans="1:10" ht="37.5" customHeight="1" x14ac:dyDescent="0.3">
      <c r="A131" s="22" t="s">
        <v>217</v>
      </c>
      <c r="B131" s="49">
        <v>802</v>
      </c>
      <c r="C131" s="50" t="s">
        <v>28</v>
      </c>
      <c r="D131" s="55" t="s">
        <v>3</v>
      </c>
      <c r="E131" s="55" t="s">
        <v>208</v>
      </c>
      <c r="F131" s="55" t="s">
        <v>2</v>
      </c>
      <c r="G131" s="55" t="s">
        <v>212</v>
      </c>
      <c r="H131" s="55" t="s">
        <v>214</v>
      </c>
      <c r="I131" s="55" t="s">
        <v>5</v>
      </c>
      <c r="J131" s="51">
        <f>J132</f>
        <v>1160764</v>
      </c>
    </row>
    <row r="132" spans="1:10" ht="26.25" customHeight="1" x14ac:dyDescent="0.3">
      <c r="A132" s="22" t="s">
        <v>147</v>
      </c>
      <c r="B132" s="49">
        <v>802</v>
      </c>
      <c r="C132" s="50" t="s">
        <v>28</v>
      </c>
      <c r="D132" s="55" t="s">
        <v>3</v>
      </c>
      <c r="E132" s="55" t="s">
        <v>208</v>
      </c>
      <c r="F132" s="55" t="s">
        <v>2</v>
      </c>
      <c r="G132" s="55" t="s">
        <v>212</v>
      </c>
      <c r="H132" s="55" t="s">
        <v>214</v>
      </c>
      <c r="I132" s="55" t="s">
        <v>0</v>
      </c>
      <c r="J132" s="51">
        <v>1160764</v>
      </c>
    </row>
    <row r="133" spans="1:10" ht="39.75" customHeight="1" x14ac:dyDescent="0.3">
      <c r="A133" s="22" t="s">
        <v>216</v>
      </c>
      <c r="B133" s="49">
        <v>802</v>
      </c>
      <c r="C133" s="50" t="s">
        <v>28</v>
      </c>
      <c r="D133" s="55" t="s">
        <v>3</v>
      </c>
      <c r="E133" s="55" t="s">
        <v>208</v>
      </c>
      <c r="F133" s="55" t="s">
        <v>2</v>
      </c>
      <c r="G133" s="55" t="s">
        <v>212</v>
      </c>
      <c r="H133" s="55" t="s">
        <v>215</v>
      </c>
      <c r="I133" s="55" t="s">
        <v>5</v>
      </c>
      <c r="J133" s="51">
        <f>J134</f>
        <v>18800</v>
      </c>
    </row>
    <row r="134" spans="1:10" ht="26.25" customHeight="1" x14ac:dyDescent="0.3">
      <c r="A134" s="22" t="s">
        <v>147</v>
      </c>
      <c r="B134" s="49">
        <v>802</v>
      </c>
      <c r="C134" s="50" t="s">
        <v>28</v>
      </c>
      <c r="D134" s="55" t="s">
        <v>3</v>
      </c>
      <c r="E134" s="55" t="s">
        <v>208</v>
      </c>
      <c r="F134" s="55" t="s">
        <v>2</v>
      </c>
      <c r="G134" s="55" t="s">
        <v>212</v>
      </c>
      <c r="H134" s="55" t="s">
        <v>215</v>
      </c>
      <c r="I134" s="55" t="s">
        <v>0</v>
      </c>
      <c r="J134" s="51">
        <v>18800</v>
      </c>
    </row>
    <row r="135" spans="1:10" ht="18" x14ac:dyDescent="0.3">
      <c r="A135" s="37" t="s">
        <v>41</v>
      </c>
      <c r="B135" s="55" t="s">
        <v>101</v>
      </c>
      <c r="C135" s="47" t="s">
        <v>32</v>
      </c>
      <c r="D135" s="47" t="s">
        <v>7</v>
      </c>
      <c r="E135" s="47" t="s">
        <v>7</v>
      </c>
      <c r="F135" s="47" t="s">
        <v>2</v>
      </c>
      <c r="G135" s="47" t="s">
        <v>7</v>
      </c>
      <c r="H135" s="47" t="s">
        <v>6</v>
      </c>
      <c r="I135" s="47" t="s">
        <v>5</v>
      </c>
      <c r="J135" s="48">
        <f>J137</f>
        <v>50000</v>
      </c>
    </row>
    <row r="136" spans="1:10" ht="18" x14ac:dyDescent="0.3">
      <c r="A136" s="19" t="s">
        <v>42</v>
      </c>
      <c r="B136" s="55" t="s">
        <v>101</v>
      </c>
      <c r="C136" s="50" t="s">
        <v>32</v>
      </c>
      <c r="D136" s="50" t="s">
        <v>32</v>
      </c>
      <c r="E136" s="50" t="s">
        <v>7</v>
      </c>
      <c r="F136" s="50" t="s">
        <v>2</v>
      </c>
      <c r="G136" s="50" t="s">
        <v>7</v>
      </c>
      <c r="H136" s="50" t="s">
        <v>6</v>
      </c>
      <c r="I136" s="50" t="s">
        <v>5</v>
      </c>
      <c r="J136" s="48">
        <f>J137</f>
        <v>50000</v>
      </c>
    </row>
    <row r="137" spans="1:10" ht="18" x14ac:dyDescent="0.3">
      <c r="A137" s="23" t="s">
        <v>15</v>
      </c>
      <c r="B137" s="55" t="s">
        <v>101</v>
      </c>
      <c r="C137" s="50" t="s">
        <v>32</v>
      </c>
      <c r="D137" s="50" t="s">
        <v>32</v>
      </c>
      <c r="E137" s="50" t="s">
        <v>10</v>
      </c>
      <c r="F137" s="50" t="s">
        <v>2</v>
      </c>
      <c r="G137" s="50" t="s">
        <v>7</v>
      </c>
      <c r="H137" s="50" t="s">
        <v>6</v>
      </c>
      <c r="I137" s="50" t="s">
        <v>5</v>
      </c>
      <c r="J137" s="51">
        <f>J138</f>
        <v>50000</v>
      </c>
    </row>
    <row r="138" spans="1:10" ht="54" x14ac:dyDescent="0.3">
      <c r="A138" s="28" t="s">
        <v>105</v>
      </c>
      <c r="B138" s="55" t="s">
        <v>101</v>
      </c>
      <c r="C138" s="50" t="s">
        <v>32</v>
      </c>
      <c r="D138" s="50" t="s">
        <v>32</v>
      </c>
      <c r="E138" s="50" t="s">
        <v>10</v>
      </c>
      <c r="F138" s="50" t="s">
        <v>2</v>
      </c>
      <c r="G138" s="50" t="s">
        <v>7</v>
      </c>
      <c r="H138" s="50" t="s">
        <v>104</v>
      </c>
      <c r="I138" s="50" t="s">
        <v>5</v>
      </c>
      <c r="J138" s="51">
        <f>J139</f>
        <v>50000</v>
      </c>
    </row>
    <row r="139" spans="1:10" ht="18" x14ac:dyDescent="0.3">
      <c r="A139" s="23" t="s">
        <v>45</v>
      </c>
      <c r="B139" s="55" t="s">
        <v>101</v>
      </c>
      <c r="C139" s="50" t="s">
        <v>32</v>
      </c>
      <c r="D139" s="50" t="s">
        <v>32</v>
      </c>
      <c r="E139" s="50" t="s">
        <v>10</v>
      </c>
      <c r="F139" s="50" t="s">
        <v>2</v>
      </c>
      <c r="G139" s="50" t="s">
        <v>7</v>
      </c>
      <c r="H139" s="50" t="s">
        <v>104</v>
      </c>
      <c r="I139" s="50" t="s">
        <v>44</v>
      </c>
      <c r="J139" s="51">
        <v>50000</v>
      </c>
    </row>
    <row r="140" spans="1:10" x14ac:dyDescent="0.3">
      <c r="A140" s="37" t="s">
        <v>70</v>
      </c>
      <c r="B140" s="44">
        <v>802</v>
      </c>
      <c r="C140" s="47" t="s">
        <v>24</v>
      </c>
      <c r="D140" s="47" t="s">
        <v>7</v>
      </c>
      <c r="E140" s="47" t="s">
        <v>7</v>
      </c>
      <c r="F140" s="47" t="s">
        <v>2</v>
      </c>
      <c r="G140" s="47" t="s">
        <v>7</v>
      </c>
      <c r="H140" s="47" t="s">
        <v>6</v>
      </c>
      <c r="I140" s="47" t="s">
        <v>5</v>
      </c>
      <c r="J140" s="48">
        <f>J141</f>
        <v>1985690</v>
      </c>
    </row>
    <row r="141" spans="1:10" ht="18" x14ac:dyDescent="0.3">
      <c r="A141" s="19" t="s">
        <v>43</v>
      </c>
      <c r="B141" s="49">
        <v>802</v>
      </c>
      <c r="C141" s="50" t="s">
        <v>24</v>
      </c>
      <c r="D141" s="50" t="s">
        <v>1</v>
      </c>
      <c r="E141" s="50" t="s">
        <v>7</v>
      </c>
      <c r="F141" s="50" t="s">
        <v>2</v>
      </c>
      <c r="G141" s="50" t="s">
        <v>7</v>
      </c>
      <c r="H141" s="50" t="s">
        <v>6</v>
      </c>
      <c r="I141" s="50" t="s">
        <v>5</v>
      </c>
      <c r="J141" s="51">
        <f>J142</f>
        <v>1985690</v>
      </c>
    </row>
    <row r="142" spans="1:10" ht="18" x14ac:dyDescent="0.3">
      <c r="A142" s="23" t="s">
        <v>15</v>
      </c>
      <c r="B142" s="49">
        <v>802</v>
      </c>
      <c r="C142" s="50" t="s">
        <v>24</v>
      </c>
      <c r="D142" s="50" t="s">
        <v>1</v>
      </c>
      <c r="E142" s="50" t="s">
        <v>10</v>
      </c>
      <c r="F142" s="50" t="s">
        <v>2</v>
      </c>
      <c r="G142" s="50" t="s">
        <v>7</v>
      </c>
      <c r="H142" s="50" t="s">
        <v>6</v>
      </c>
      <c r="I142" s="50" t="s">
        <v>5</v>
      </c>
      <c r="J142" s="51">
        <f>J144+J146</f>
        <v>1985690</v>
      </c>
    </row>
    <row r="143" spans="1:10" ht="54" x14ac:dyDescent="0.3">
      <c r="A143" s="28" t="s">
        <v>106</v>
      </c>
      <c r="B143" s="49">
        <v>802</v>
      </c>
      <c r="C143" s="50" t="s">
        <v>24</v>
      </c>
      <c r="D143" s="50" t="s">
        <v>1</v>
      </c>
      <c r="E143" s="50" t="s">
        <v>10</v>
      </c>
      <c r="F143" s="50" t="s">
        <v>2</v>
      </c>
      <c r="G143" s="50" t="s">
        <v>7</v>
      </c>
      <c r="H143" s="50" t="s">
        <v>108</v>
      </c>
      <c r="I143" s="50" t="s">
        <v>5</v>
      </c>
      <c r="J143" s="51">
        <f>J144</f>
        <v>170000</v>
      </c>
    </row>
    <row r="144" spans="1:10" ht="18" x14ac:dyDescent="0.3">
      <c r="A144" s="23" t="s">
        <v>45</v>
      </c>
      <c r="B144" s="49">
        <v>802</v>
      </c>
      <c r="C144" s="50" t="s">
        <v>24</v>
      </c>
      <c r="D144" s="50" t="s">
        <v>1</v>
      </c>
      <c r="E144" s="50" t="s">
        <v>10</v>
      </c>
      <c r="F144" s="50" t="s">
        <v>2</v>
      </c>
      <c r="G144" s="50" t="s">
        <v>7</v>
      </c>
      <c r="H144" s="50" t="s">
        <v>108</v>
      </c>
      <c r="I144" s="50" t="s">
        <v>44</v>
      </c>
      <c r="J144" s="51">
        <v>170000</v>
      </c>
    </row>
    <row r="145" spans="1:10" ht="72" x14ac:dyDescent="0.3">
      <c r="A145" s="28" t="s">
        <v>107</v>
      </c>
      <c r="B145" s="49">
        <v>802</v>
      </c>
      <c r="C145" s="50" t="s">
        <v>24</v>
      </c>
      <c r="D145" s="50" t="s">
        <v>1</v>
      </c>
      <c r="E145" s="50" t="s">
        <v>10</v>
      </c>
      <c r="F145" s="50" t="s">
        <v>2</v>
      </c>
      <c r="G145" s="50" t="s">
        <v>7</v>
      </c>
      <c r="H145" s="50" t="s">
        <v>109</v>
      </c>
      <c r="I145" s="50" t="s">
        <v>5</v>
      </c>
      <c r="J145" s="51">
        <f>J146</f>
        <v>1815690</v>
      </c>
    </row>
    <row r="146" spans="1:10" ht="18" x14ac:dyDescent="0.3">
      <c r="A146" s="23" t="s">
        <v>45</v>
      </c>
      <c r="B146" s="49">
        <v>802</v>
      </c>
      <c r="C146" s="50" t="s">
        <v>24</v>
      </c>
      <c r="D146" s="50" t="s">
        <v>1</v>
      </c>
      <c r="E146" s="50" t="s">
        <v>10</v>
      </c>
      <c r="F146" s="50" t="s">
        <v>2</v>
      </c>
      <c r="G146" s="50" t="s">
        <v>7</v>
      </c>
      <c r="H146" s="50" t="s">
        <v>109</v>
      </c>
      <c r="I146" s="50" t="s">
        <v>44</v>
      </c>
      <c r="J146" s="51">
        <v>1815690</v>
      </c>
    </row>
    <row r="147" spans="1:10" s="35" customFormat="1" x14ac:dyDescent="0.3">
      <c r="A147" s="37" t="s">
        <v>35</v>
      </c>
      <c r="B147" s="44">
        <v>802</v>
      </c>
      <c r="C147" s="47" t="s">
        <v>29</v>
      </c>
      <c r="D147" s="47" t="s">
        <v>7</v>
      </c>
      <c r="E147" s="47" t="s">
        <v>7</v>
      </c>
      <c r="F147" s="47" t="s">
        <v>2</v>
      </c>
      <c r="G147" s="47" t="s">
        <v>7</v>
      </c>
      <c r="H147" s="47" t="s">
        <v>6</v>
      </c>
      <c r="I147" s="47" t="s">
        <v>5</v>
      </c>
      <c r="J147" s="48">
        <f>J148</f>
        <v>584882</v>
      </c>
    </row>
    <row r="148" spans="1:10" ht="18" x14ac:dyDescent="0.3">
      <c r="A148" s="16" t="s">
        <v>34</v>
      </c>
      <c r="B148" s="49">
        <v>802</v>
      </c>
      <c r="C148" s="50" t="s">
        <v>29</v>
      </c>
      <c r="D148" s="50" t="s">
        <v>33</v>
      </c>
      <c r="E148" s="50" t="s">
        <v>7</v>
      </c>
      <c r="F148" s="50" t="s">
        <v>2</v>
      </c>
      <c r="G148" s="50" t="s">
        <v>7</v>
      </c>
      <c r="H148" s="50" t="s">
        <v>6</v>
      </c>
      <c r="I148" s="50" t="s">
        <v>5</v>
      </c>
      <c r="J148" s="51">
        <f>J149</f>
        <v>584882</v>
      </c>
    </row>
    <row r="149" spans="1:10" ht="18" x14ac:dyDescent="0.3">
      <c r="A149" s="22" t="s">
        <v>15</v>
      </c>
      <c r="B149" s="49">
        <v>802</v>
      </c>
      <c r="C149" s="50">
        <v>10</v>
      </c>
      <c r="D149" s="50" t="s">
        <v>33</v>
      </c>
      <c r="E149" s="50" t="s">
        <v>10</v>
      </c>
      <c r="F149" s="50" t="s">
        <v>2</v>
      </c>
      <c r="G149" s="50" t="s">
        <v>7</v>
      </c>
      <c r="H149" s="50" t="s">
        <v>6</v>
      </c>
      <c r="I149" s="50" t="s">
        <v>5</v>
      </c>
      <c r="J149" s="51">
        <f>J150+J153+J155</f>
        <v>584882</v>
      </c>
    </row>
    <row r="150" spans="1:10" ht="18" x14ac:dyDescent="0.3">
      <c r="A150" s="19" t="s">
        <v>103</v>
      </c>
      <c r="B150" s="49">
        <v>802</v>
      </c>
      <c r="C150" s="50">
        <v>10</v>
      </c>
      <c r="D150" s="50" t="s">
        <v>33</v>
      </c>
      <c r="E150" s="50" t="s">
        <v>10</v>
      </c>
      <c r="F150" s="50" t="s">
        <v>2</v>
      </c>
      <c r="G150" s="50" t="s">
        <v>7</v>
      </c>
      <c r="H150" s="50" t="s">
        <v>102</v>
      </c>
      <c r="I150" s="50" t="s">
        <v>5</v>
      </c>
      <c r="J150" s="51">
        <f>J151+J152</f>
        <v>394482</v>
      </c>
    </row>
    <row r="151" spans="1:10" ht="23.25" customHeight="1" x14ac:dyDescent="0.3">
      <c r="A151" s="22" t="s">
        <v>147</v>
      </c>
      <c r="B151" s="49">
        <v>802</v>
      </c>
      <c r="C151" s="50">
        <v>10</v>
      </c>
      <c r="D151" s="50" t="s">
        <v>33</v>
      </c>
      <c r="E151" s="50" t="s">
        <v>10</v>
      </c>
      <c r="F151" s="50" t="s">
        <v>2</v>
      </c>
      <c r="G151" s="50" t="s">
        <v>7</v>
      </c>
      <c r="H151" s="50" t="s">
        <v>102</v>
      </c>
      <c r="I151" s="50" t="s">
        <v>0</v>
      </c>
      <c r="J151" s="51">
        <v>360000</v>
      </c>
    </row>
    <row r="152" spans="1:10" ht="23.25" customHeight="1" x14ac:dyDescent="0.3">
      <c r="A152" s="19" t="s">
        <v>31</v>
      </c>
      <c r="B152" s="49">
        <v>802</v>
      </c>
      <c r="C152" s="50">
        <v>10</v>
      </c>
      <c r="D152" s="50" t="s">
        <v>33</v>
      </c>
      <c r="E152" s="50" t="s">
        <v>10</v>
      </c>
      <c r="F152" s="50" t="s">
        <v>2</v>
      </c>
      <c r="G152" s="50" t="s">
        <v>7</v>
      </c>
      <c r="H152" s="50" t="s">
        <v>102</v>
      </c>
      <c r="I152" s="50" t="s">
        <v>30</v>
      </c>
      <c r="J152" s="51">
        <v>34482</v>
      </c>
    </row>
    <row r="153" spans="1:10" ht="57" customHeight="1" x14ac:dyDescent="0.3">
      <c r="A153" s="22" t="s">
        <v>157</v>
      </c>
      <c r="B153" s="49">
        <v>802</v>
      </c>
      <c r="C153" s="50" t="s">
        <v>29</v>
      </c>
      <c r="D153" s="50" t="s">
        <v>33</v>
      </c>
      <c r="E153" s="50" t="s">
        <v>10</v>
      </c>
      <c r="F153" s="50" t="s">
        <v>2</v>
      </c>
      <c r="G153" s="50" t="s">
        <v>7</v>
      </c>
      <c r="H153" s="50" t="s">
        <v>158</v>
      </c>
      <c r="I153" s="50" t="s">
        <v>5</v>
      </c>
      <c r="J153" s="51">
        <f>J154</f>
        <v>80000</v>
      </c>
    </row>
    <row r="154" spans="1:10" ht="22.5" customHeight="1" x14ac:dyDescent="0.3">
      <c r="A154" s="19" t="s">
        <v>31</v>
      </c>
      <c r="B154" s="49">
        <v>802</v>
      </c>
      <c r="C154" s="50" t="s">
        <v>29</v>
      </c>
      <c r="D154" s="50" t="s">
        <v>33</v>
      </c>
      <c r="E154" s="50" t="s">
        <v>10</v>
      </c>
      <c r="F154" s="50" t="s">
        <v>2</v>
      </c>
      <c r="G154" s="50" t="s">
        <v>7</v>
      </c>
      <c r="H154" s="50" t="s">
        <v>158</v>
      </c>
      <c r="I154" s="50" t="s">
        <v>30</v>
      </c>
      <c r="J154" s="51">
        <v>80000</v>
      </c>
    </row>
    <row r="155" spans="1:10" ht="78.75" customHeight="1" x14ac:dyDescent="0.3">
      <c r="A155" s="22" t="s">
        <v>159</v>
      </c>
      <c r="B155" s="49">
        <v>802</v>
      </c>
      <c r="C155" s="50" t="s">
        <v>29</v>
      </c>
      <c r="D155" s="50" t="s">
        <v>33</v>
      </c>
      <c r="E155" s="50" t="s">
        <v>10</v>
      </c>
      <c r="F155" s="50" t="s">
        <v>2</v>
      </c>
      <c r="G155" s="50" t="s">
        <v>7</v>
      </c>
      <c r="H155" s="50" t="s">
        <v>160</v>
      </c>
      <c r="I155" s="50" t="s">
        <v>5</v>
      </c>
      <c r="J155" s="51">
        <f>J156</f>
        <v>110400</v>
      </c>
    </row>
    <row r="156" spans="1:10" ht="22.5" customHeight="1" x14ac:dyDescent="0.3">
      <c r="A156" s="19" t="s">
        <v>31</v>
      </c>
      <c r="B156" s="49">
        <v>802</v>
      </c>
      <c r="C156" s="50" t="s">
        <v>29</v>
      </c>
      <c r="D156" s="50" t="s">
        <v>33</v>
      </c>
      <c r="E156" s="50" t="s">
        <v>10</v>
      </c>
      <c r="F156" s="50" t="s">
        <v>2</v>
      </c>
      <c r="G156" s="50" t="s">
        <v>7</v>
      </c>
      <c r="H156" s="50" t="s">
        <v>160</v>
      </c>
      <c r="I156" s="50" t="s">
        <v>30</v>
      </c>
      <c r="J156" s="51">
        <v>110400</v>
      </c>
    </row>
    <row r="157" spans="1:10" ht="17.25" customHeight="1" x14ac:dyDescent="0.3">
      <c r="A157" s="37" t="s">
        <v>8</v>
      </c>
      <c r="B157" s="44">
        <v>802</v>
      </c>
      <c r="C157" s="47" t="s">
        <v>4</v>
      </c>
      <c r="D157" s="47" t="s">
        <v>7</v>
      </c>
      <c r="E157" s="47" t="s">
        <v>7</v>
      </c>
      <c r="F157" s="47" t="s">
        <v>2</v>
      </c>
      <c r="G157" s="47" t="s">
        <v>7</v>
      </c>
      <c r="H157" s="47" t="s">
        <v>6</v>
      </c>
      <c r="I157" s="47" t="s">
        <v>5</v>
      </c>
      <c r="J157" s="48">
        <f t="shared" ref="J157:J160" si="0">J158</f>
        <v>2590000</v>
      </c>
    </row>
    <row r="158" spans="1:10" ht="24" customHeight="1" x14ac:dyDescent="0.3">
      <c r="A158" s="19" t="s">
        <v>27</v>
      </c>
      <c r="B158" s="49">
        <v>802</v>
      </c>
      <c r="C158" s="50" t="s">
        <v>4</v>
      </c>
      <c r="D158" s="50" t="s">
        <v>17</v>
      </c>
      <c r="E158" s="50" t="s">
        <v>7</v>
      </c>
      <c r="F158" s="50" t="s">
        <v>2</v>
      </c>
      <c r="G158" s="50" t="s">
        <v>7</v>
      </c>
      <c r="H158" s="50" t="s">
        <v>6</v>
      </c>
      <c r="I158" s="50" t="s">
        <v>5</v>
      </c>
      <c r="J158" s="51">
        <f t="shared" si="0"/>
        <v>2590000</v>
      </c>
    </row>
    <row r="159" spans="1:10" ht="22.5" customHeight="1" x14ac:dyDescent="0.3">
      <c r="A159" s="19" t="s">
        <v>15</v>
      </c>
      <c r="B159" s="49">
        <v>802</v>
      </c>
      <c r="C159" s="50" t="s">
        <v>4</v>
      </c>
      <c r="D159" s="50" t="s">
        <v>17</v>
      </c>
      <c r="E159" s="50" t="s">
        <v>10</v>
      </c>
      <c r="F159" s="50" t="s">
        <v>2</v>
      </c>
      <c r="G159" s="50" t="s">
        <v>7</v>
      </c>
      <c r="H159" s="50" t="s">
        <v>6</v>
      </c>
      <c r="I159" s="50" t="s">
        <v>5</v>
      </c>
      <c r="J159" s="51">
        <f>J160</f>
        <v>2590000</v>
      </c>
    </row>
    <row r="160" spans="1:10" ht="96.75" customHeight="1" x14ac:dyDescent="0.3">
      <c r="A160" s="28" t="s">
        <v>123</v>
      </c>
      <c r="B160" s="49">
        <v>802</v>
      </c>
      <c r="C160" s="50" t="s">
        <v>4</v>
      </c>
      <c r="D160" s="50" t="s">
        <v>17</v>
      </c>
      <c r="E160" s="50" t="s">
        <v>10</v>
      </c>
      <c r="F160" s="50" t="s">
        <v>2</v>
      </c>
      <c r="G160" s="50" t="s">
        <v>7</v>
      </c>
      <c r="H160" s="50" t="s">
        <v>124</v>
      </c>
      <c r="I160" s="50" t="s">
        <v>5</v>
      </c>
      <c r="J160" s="51">
        <f t="shared" si="0"/>
        <v>2590000</v>
      </c>
    </row>
    <row r="161" spans="1:10" ht="21" customHeight="1" x14ac:dyDescent="0.3">
      <c r="A161" s="23" t="s">
        <v>45</v>
      </c>
      <c r="B161" s="49">
        <v>802</v>
      </c>
      <c r="C161" s="50" t="s">
        <v>4</v>
      </c>
      <c r="D161" s="50" t="s">
        <v>17</v>
      </c>
      <c r="E161" s="50" t="s">
        <v>10</v>
      </c>
      <c r="F161" s="50" t="s">
        <v>2</v>
      </c>
      <c r="G161" s="50" t="s">
        <v>7</v>
      </c>
      <c r="H161" s="50" t="s">
        <v>124</v>
      </c>
      <c r="I161" s="50" t="s">
        <v>44</v>
      </c>
      <c r="J161" s="51">
        <v>2590000</v>
      </c>
    </row>
    <row r="162" spans="1:10" ht="24.75" customHeight="1" x14ac:dyDescent="0.3">
      <c r="A162" s="37" t="s">
        <v>127</v>
      </c>
      <c r="B162" s="44">
        <v>832</v>
      </c>
      <c r="C162" s="50"/>
      <c r="D162" s="50"/>
      <c r="E162" s="50"/>
      <c r="F162" s="50"/>
      <c r="G162" s="50"/>
      <c r="H162" s="50"/>
      <c r="I162" s="50"/>
      <c r="J162" s="48">
        <f>J163</f>
        <v>1821376</v>
      </c>
    </row>
    <row r="163" spans="1:10" s="35" customFormat="1" x14ac:dyDescent="0.3">
      <c r="A163" s="37" t="s">
        <v>39</v>
      </c>
      <c r="B163" s="44">
        <v>832</v>
      </c>
      <c r="C163" s="47" t="s">
        <v>1</v>
      </c>
      <c r="D163" s="47" t="s">
        <v>7</v>
      </c>
      <c r="E163" s="47" t="s">
        <v>7</v>
      </c>
      <c r="F163" s="47" t="s">
        <v>2</v>
      </c>
      <c r="G163" s="47" t="s">
        <v>7</v>
      </c>
      <c r="H163" s="47" t="s">
        <v>6</v>
      </c>
      <c r="I163" s="47" t="s">
        <v>5</v>
      </c>
      <c r="J163" s="48">
        <f>J164</f>
        <v>1821376</v>
      </c>
    </row>
    <row r="164" spans="1:10" ht="54" x14ac:dyDescent="0.3">
      <c r="A164" s="16" t="s">
        <v>40</v>
      </c>
      <c r="B164" s="49">
        <v>832</v>
      </c>
      <c r="C164" s="50" t="s">
        <v>1</v>
      </c>
      <c r="D164" s="50" t="s">
        <v>33</v>
      </c>
      <c r="E164" s="50" t="s">
        <v>7</v>
      </c>
      <c r="F164" s="50" t="s">
        <v>2</v>
      </c>
      <c r="G164" s="50" t="s">
        <v>7</v>
      </c>
      <c r="H164" s="50" t="s">
        <v>6</v>
      </c>
      <c r="I164" s="50" t="s">
        <v>5</v>
      </c>
      <c r="J164" s="51">
        <f>J165</f>
        <v>1821376</v>
      </c>
    </row>
    <row r="165" spans="1:10" ht="18" x14ac:dyDescent="0.3">
      <c r="A165" s="16" t="s">
        <v>15</v>
      </c>
      <c r="B165" s="49">
        <v>832</v>
      </c>
      <c r="C165" s="50" t="s">
        <v>1</v>
      </c>
      <c r="D165" s="50" t="s">
        <v>33</v>
      </c>
      <c r="E165" s="50" t="s">
        <v>10</v>
      </c>
      <c r="F165" s="50" t="s">
        <v>2</v>
      </c>
      <c r="G165" s="50" t="s">
        <v>7</v>
      </c>
      <c r="H165" s="50" t="s">
        <v>6</v>
      </c>
      <c r="I165" s="50" t="s">
        <v>5</v>
      </c>
      <c r="J165" s="51">
        <f>J166+J168+J171</f>
        <v>1821376</v>
      </c>
    </row>
    <row r="166" spans="1:10" ht="18" x14ac:dyDescent="0.3">
      <c r="A166" s="16" t="s">
        <v>165</v>
      </c>
      <c r="B166" s="49">
        <v>832</v>
      </c>
      <c r="C166" s="50" t="s">
        <v>1</v>
      </c>
      <c r="D166" s="50" t="s">
        <v>33</v>
      </c>
      <c r="E166" s="50" t="s">
        <v>10</v>
      </c>
      <c r="F166" s="50" t="s">
        <v>2</v>
      </c>
      <c r="G166" s="50" t="s">
        <v>7</v>
      </c>
      <c r="H166" s="50" t="s">
        <v>164</v>
      </c>
      <c r="I166" s="50" t="s">
        <v>5</v>
      </c>
      <c r="J166" s="51">
        <f>J167</f>
        <v>1083560</v>
      </c>
    </row>
    <row r="167" spans="1:10" ht="60.75" customHeight="1" x14ac:dyDescent="0.3">
      <c r="A167" s="27" t="s">
        <v>14</v>
      </c>
      <c r="B167" s="49">
        <v>832</v>
      </c>
      <c r="C167" s="50" t="s">
        <v>1</v>
      </c>
      <c r="D167" s="50" t="s">
        <v>33</v>
      </c>
      <c r="E167" s="50" t="s">
        <v>10</v>
      </c>
      <c r="F167" s="50" t="s">
        <v>2</v>
      </c>
      <c r="G167" s="50" t="s">
        <v>7</v>
      </c>
      <c r="H167" s="50" t="s">
        <v>164</v>
      </c>
      <c r="I167" s="50" t="s">
        <v>13</v>
      </c>
      <c r="J167" s="51">
        <v>1083560</v>
      </c>
    </row>
    <row r="168" spans="1:10" ht="36" x14ac:dyDescent="0.3">
      <c r="A168" s="16" t="s">
        <v>71</v>
      </c>
      <c r="B168" s="49">
        <v>832</v>
      </c>
      <c r="C168" s="50" t="s">
        <v>1</v>
      </c>
      <c r="D168" s="50" t="s">
        <v>33</v>
      </c>
      <c r="E168" s="50" t="s">
        <v>10</v>
      </c>
      <c r="F168" s="50" t="s">
        <v>2</v>
      </c>
      <c r="G168" s="50" t="s">
        <v>7</v>
      </c>
      <c r="H168" s="50" t="s">
        <v>141</v>
      </c>
      <c r="I168" s="50" t="s">
        <v>5</v>
      </c>
      <c r="J168" s="51">
        <f>J169+J170</f>
        <v>724016</v>
      </c>
    </row>
    <row r="169" spans="1:10" ht="63.75" customHeight="1" x14ac:dyDescent="0.3">
      <c r="A169" s="27" t="s">
        <v>14</v>
      </c>
      <c r="B169" s="49">
        <v>832</v>
      </c>
      <c r="C169" s="50" t="s">
        <v>1</v>
      </c>
      <c r="D169" s="50" t="s">
        <v>33</v>
      </c>
      <c r="E169" s="50" t="s">
        <v>10</v>
      </c>
      <c r="F169" s="50" t="s">
        <v>2</v>
      </c>
      <c r="G169" s="50" t="s">
        <v>7</v>
      </c>
      <c r="H169" s="50" t="s">
        <v>141</v>
      </c>
      <c r="I169" s="50" t="s">
        <v>13</v>
      </c>
      <c r="J169" s="51">
        <v>532716</v>
      </c>
    </row>
    <row r="170" spans="1:10" ht="36" x14ac:dyDescent="0.3">
      <c r="A170" s="22" t="s">
        <v>21</v>
      </c>
      <c r="B170" s="49">
        <v>832</v>
      </c>
      <c r="C170" s="50" t="s">
        <v>1</v>
      </c>
      <c r="D170" s="50" t="s">
        <v>33</v>
      </c>
      <c r="E170" s="50" t="s">
        <v>10</v>
      </c>
      <c r="F170" s="50" t="s">
        <v>2</v>
      </c>
      <c r="G170" s="50" t="s">
        <v>7</v>
      </c>
      <c r="H170" s="50" t="s">
        <v>141</v>
      </c>
      <c r="I170" s="50" t="s">
        <v>0</v>
      </c>
      <c r="J170" s="51">
        <v>191300</v>
      </c>
    </row>
    <row r="171" spans="1:10" ht="18" x14ac:dyDescent="0.3">
      <c r="A171" s="16" t="s">
        <v>148</v>
      </c>
      <c r="B171" s="49">
        <v>832</v>
      </c>
      <c r="C171" s="50" t="s">
        <v>1</v>
      </c>
      <c r="D171" s="50" t="s">
        <v>33</v>
      </c>
      <c r="E171" s="50" t="s">
        <v>10</v>
      </c>
      <c r="F171" s="50" t="s">
        <v>2</v>
      </c>
      <c r="G171" s="50" t="s">
        <v>7</v>
      </c>
      <c r="H171" s="50" t="s">
        <v>149</v>
      </c>
      <c r="I171" s="50" t="s">
        <v>5</v>
      </c>
      <c r="J171" s="51">
        <f>J172</f>
        <v>13800</v>
      </c>
    </row>
    <row r="172" spans="1:10" ht="18" x14ac:dyDescent="0.3">
      <c r="A172" s="16" t="s">
        <v>31</v>
      </c>
      <c r="B172" s="49">
        <v>832</v>
      </c>
      <c r="C172" s="50" t="s">
        <v>1</v>
      </c>
      <c r="D172" s="50" t="s">
        <v>33</v>
      </c>
      <c r="E172" s="50" t="s">
        <v>10</v>
      </c>
      <c r="F172" s="50" t="s">
        <v>2</v>
      </c>
      <c r="G172" s="50" t="s">
        <v>7</v>
      </c>
      <c r="H172" s="50" t="s">
        <v>149</v>
      </c>
      <c r="I172" s="50" t="s">
        <v>30</v>
      </c>
      <c r="J172" s="51">
        <v>13800</v>
      </c>
    </row>
    <row r="173" spans="1:10" ht="64.5" customHeight="1" x14ac:dyDescent="0.35">
      <c r="A173" s="116"/>
      <c r="B173" s="116"/>
      <c r="C173" s="116"/>
      <c r="D173" s="116"/>
      <c r="E173" s="116"/>
      <c r="F173" s="116"/>
      <c r="G173" s="116"/>
      <c r="H173" s="116"/>
      <c r="I173" s="116"/>
      <c r="J173" s="116"/>
    </row>
  </sheetData>
  <autoFilter ref="A7:J173"/>
  <mergeCells count="11">
    <mergeCell ref="A173:J173"/>
    <mergeCell ref="D6:D7"/>
    <mergeCell ref="A5:A7"/>
    <mergeCell ref="A1:J1"/>
    <mergeCell ref="B5:I5"/>
    <mergeCell ref="E6:H6"/>
    <mergeCell ref="A3:J3"/>
    <mergeCell ref="J5:J7"/>
    <mergeCell ref="I6:I7"/>
    <mergeCell ref="B6:B7"/>
    <mergeCell ref="C6:C7"/>
  </mergeCells>
  <phoneticPr fontId="2" type="noConversion"/>
  <pageMargins left="0.25" right="0.25" top="0.75" bottom="0.75" header="0.3" footer="0.3"/>
  <pageSetup paperSize="9" scale="49" fitToHeight="2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view="pageBreakPreview" zoomScale="66" zoomScaleNormal="85" zoomScaleSheetLayoutView="66" workbookViewId="0">
      <selection sqref="A1:D1"/>
    </sheetView>
  </sheetViews>
  <sheetFormatPr defaultColWidth="9.109375" defaultRowHeight="13.2" x14ac:dyDescent="0.25"/>
  <cols>
    <col min="1" max="1" width="107.33203125" style="4" customWidth="1"/>
    <col min="2" max="2" width="11.5546875" style="1" customWidth="1"/>
    <col min="3" max="3" width="12" style="1" customWidth="1"/>
    <col min="4" max="4" width="27" style="1" customWidth="1"/>
    <col min="5" max="16384" width="9.109375" style="3"/>
  </cols>
  <sheetData>
    <row r="1" spans="1:4" ht="225" customHeight="1" x14ac:dyDescent="0.25">
      <c r="A1" s="122" t="s">
        <v>220</v>
      </c>
      <c r="B1" s="122"/>
      <c r="C1" s="122"/>
      <c r="D1" s="122"/>
    </row>
    <row r="2" spans="1:4" ht="15" customHeight="1" x14ac:dyDescent="0.25">
      <c r="A2" s="59"/>
      <c r="B2" s="60"/>
      <c r="C2" s="60"/>
      <c r="D2" s="60"/>
    </row>
    <row r="3" spans="1:4" ht="56.25" customHeight="1" x14ac:dyDescent="0.3">
      <c r="A3" s="123" t="s">
        <v>195</v>
      </c>
      <c r="B3" s="123"/>
      <c r="C3" s="123"/>
      <c r="D3" s="123"/>
    </row>
    <row r="4" spans="1:4" ht="34.5" hidden="1" customHeight="1" x14ac:dyDescent="0.3">
      <c r="A4" s="61"/>
      <c r="B4" s="62"/>
      <c r="C4" s="62"/>
      <c r="D4" s="63"/>
    </row>
    <row r="5" spans="1:4" ht="34.5" hidden="1" customHeight="1" x14ac:dyDescent="0.3">
      <c r="A5" s="61"/>
      <c r="B5" s="62"/>
      <c r="C5" s="62"/>
      <c r="D5" s="63"/>
    </row>
    <row r="6" spans="1:4" ht="42.75" hidden="1" customHeight="1" x14ac:dyDescent="0.25">
      <c r="A6" s="61"/>
      <c r="B6" s="64"/>
      <c r="C6" s="64"/>
      <c r="D6" s="64"/>
    </row>
    <row r="7" spans="1:4" ht="15.75" customHeight="1" x14ac:dyDescent="0.25">
      <c r="A7" s="61"/>
      <c r="B7" s="64"/>
      <c r="C7" s="64"/>
      <c r="D7" s="64"/>
    </row>
    <row r="8" spans="1:4" ht="24" customHeight="1" x14ac:dyDescent="0.25">
      <c r="A8" s="65"/>
      <c r="B8" s="60"/>
      <c r="C8" s="60"/>
      <c r="D8" s="66" t="s">
        <v>76</v>
      </c>
    </row>
    <row r="9" spans="1:4" ht="28.5" customHeight="1" x14ac:dyDescent="0.25">
      <c r="A9" s="124" t="s">
        <v>69</v>
      </c>
      <c r="B9" s="126" t="s">
        <v>67</v>
      </c>
      <c r="C9" s="126" t="s">
        <v>66</v>
      </c>
      <c r="D9" s="125" t="s">
        <v>193</v>
      </c>
    </row>
    <row r="10" spans="1:4" ht="93.75" customHeight="1" x14ac:dyDescent="0.25">
      <c r="A10" s="124"/>
      <c r="B10" s="126"/>
      <c r="C10" s="126"/>
      <c r="D10" s="113"/>
    </row>
    <row r="11" spans="1:4" ht="17.399999999999999" x14ac:dyDescent="0.25">
      <c r="A11" s="67" t="s">
        <v>59</v>
      </c>
      <c r="B11" s="68"/>
      <c r="C11" s="68"/>
      <c r="D11" s="69">
        <f>D12+D20+D22+D24+D29+D37+D39+D41+D43+D34</f>
        <v>66789572.230000004</v>
      </c>
    </row>
    <row r="12" spans="1:4" s="2" customFormat="1" ht="27.6" x14ac:dyDescent="0.45">
      <c r="A12" s="70" t="s">
        <v>39</v>
      </c>
      <c r="B12" s="71" t="s">
        <v>1</v>
      </c>
      <c r="C12" s="71" t="s">
        <v>7</v>
      </c>
      <c r="D12" s="72">
        <f>SUM(D13:D19)</f>
        <v>14887354.000000002</v>
      </c>
    </row>
    <row r="13" spans="1:4" s="2" customFormat="1" ht="36" x14ac:dyDescent="0.45">
      <c r="A13" s="73" t="s">
        <v>58</v>
      </c>
      <c r="B13" s="74" t="s">
        <v>1</v>
      </c>
      <c r="C13" s="74" t="s">
        <v>17</v>
      </c>
      <c r="D13" s="75">
        <f>'Приложение 2'!J11</f>
        <v>1323602</v>
      </c>
    </row>
    <row r="14" spans="1:4" s="2" customFormat="1" ht="36" x14ac:dyDescent="0.45">
      <c r="A14" s="73" t="s">
        <v>40</v>
      </c>
      <c r="B14" s="74" t="s">
        <v>1</v>
      </c>
      <c r="C14" s="74" t="s">
        <v>33</v>
      </c>
      <c r="D14" s="75">
        <f>'Приложение 2'!J164</f>
        <v>1821376</v>
      </c>
    </row>
    <row r="15" spans="1:4" s="2" customFormat="1" ht="45.75" customHeight="1" x14ac:dyDescent="0.45">
      <c r="A15" s="73" t="s">
        <v>56</v>
      </c>
      <c r="B15" s="74" t="s">
        <v>1</v>
      </c>
      <c r="C15" s="74" t="s">
        <v>12</v>
      </c>
      <c r="D15" s="75">
        <f>'Приложение 2'!J15</f>
        <v>9885445.370000001</v>
      </c>
    </row>
    <row r="16" spans="1:4" s="2" customFormat="1" ht="36" x14ac:dyDescent="0.45">
      <c r="A16" s="39" t="s">
        <v>111</v>
      </c>
      <c r="B16" s="74" t="s">
        <v>1</v>
      </c>
      <c r="C16" s="74" t="s">
        <v>28</v>
      </c>
      <c r="D16" s="75">
        <f>'Приложение 2'!J27</f>
        <v>403974</v>
      </c>
    </row>
    <row r="17" spans="1:4" s="2" customFormat="1" ht="20.25" customHeight="1" x14ac:dyDescent="0.45">
      <c r="A17" s="54" t="s">
        <v>163</v>
      </c>
      <c r="B17" s="74" t="s">
        <v>1</v>
      </c>
      <c r="C17" s="74" t="s">
        <v>32</v>
      </c>
      <c r="D17" s="75">
        <f>'Приложение 2'!J31</f>
        <v>20000</v>
      </c>
    </row>
    <row r="18" spans="1:4" s="2" customFormat="1" ht="27.6" x14ac:dyDescent="0.45">
      <c r="A18" s="73" t="s">
        <v>55</v>
      </c>
      <c r="B18" s="74" t="s">
        <v>1</v>
      </c>
      <c r="C18" s="74" t="s">
        <v>4</v>
      </c>
      <c r="D18" s="75">
        <f>'Приложение 2'!J35</f>
        <v>415518</v>
      </c>
    </row>
    <row r="19" spans="1:4" s="2" customFormat="1" ht="27.6" x14ac:dyDescent="0.45">
      <c r="A19" s="16" t="s">
        <v>38</v>
      </c>
      <c r="B19" s="74" t="s">
        <v>1</v>
      </c>
      <c r="C19" s="74" t="s">
        <v>36</v>
      </c>
      <c r="D19" s="75">
        <f>'Приложение 2'!J39</f>
        <v>1017438.63</v>
      </c>
    </row>
    <row r="20" spans="1:4" s="2" customFormat="1" ht="27.6" x14ac:dyDescent="0.45">
      <c r="A20" s="76" t="s">
        <v>50</v>
      </c>
      <c r="B20" s="71" t="s">
        <v>17</v>
      </c>
      <c r="C20" s="71" t="s">
        <v>7</v>
      </c>
      <c r="D20" s="72">
        <f>D21</f>
        <v>906400</v>
      </c>
    </row>
    <row r="21" spans="1:4" s="2" customFormat="1" ht="27.6" x14ac:dyDescent="0.45">
      <c r="A21" s="77" t="s">
        <v>49</v>
      </c>
      <c r="B21" s="74" t="s">
        <v>17</v>
      </c>
      <c r="C21" s="74" t="s">
        <v>33</v>
      </c>
      <c r="D21" s="75">
        <f>'Приложение 2'!J49</f>
        <v>906400</v>
      </c>
    </row>
    <row r="22" spans="1:4" s="2" customFormat="1" ht="27.6" x14ac:dyDescent="0.45">
      <c r="A22" s="70" t="s">
        <v>53</v>
      </c>
      <c r="B22" s="71" t="s">
        <v>33</v>
      </c>
      <c r="C22" s="71" t="s">
        <v>7</v>
      </c>
      <c r="D22" s="72">
        <f>D23</f>
        <v>818000</v>
      </c>
    </row>
    <row r="23" spans="1:4" s="2" customFormat="1" ht="36" x14ac:dyDescent="0.45">
      <c r="A23" s="73" t="s">
        <v>52</v>
      </c>
      <c r="B23" s="74" t="s">
        <v>33</v>
      </c>
      <c r="C23" s="74" t="s">
        <v>20</v>
      </c>
      <c r="D23" s="75">
        <f>'Приложение 2'!J55</f>
        <v>818000</v>
      </c>
    </row>
    <row r="24" spans="1:4" s="2" customFormat="1" ht="27.6" x14ac:dyDescent="0.45">
      <c r="A24" s="70" t="s">
        <v>26</v>
      </c>
      <c r="B24" s="71" t="s">
        <v>12</v>
      </c>
      <c r="C24" s="71" t="s">
        <v>7</v>
      </c>
      <c r="D24" s="72">
        <f>+D26+D27+D28+D25</f>
        <v>30266546.580000002</v>
      </c>
    </row>
    <row r="25" spans="1:4" s="2" customFormat="1" ht="27.6" x14ac:dyDescent="0.45">
      <c r="A25" s="73" t="s">
        <v>80</v>
      </c>
      <c r="B25" s="74" t="s">
        <v>12</v>
      </c>
      <c r="C25" s="74" t="s">
        <v>28</v>
      </c>
      <c r="D25" s="75">
        <f>'Приложение 2'!J62</f>
        <v>1263926.95</v>
      </c>
    </row>
    <row r="26" spans="1:4" s="2" customFormat="1" ht="27.6" x14ac:dyDescent="0.45">
      <c r="A26" s="73" t="s">
        <v>25</v>
      </c>
      <c r="B26" s="74" t="s">
        <v>12</v>
      </c>
      <c r="C26" s="74" t="s">
        <v>24</v>
      </c>
      <c r="D26" s="75">
        <f>'Приложение 2'!J66</f>
        <v>1950000</v>
      </c>
    </row>
    <row r="27" spans="1:4" s="2" customFormat="1" ht="27.6" x14ac:dyDescent="0.45">
      <c r="A27" s="73" t="s">
        <v>23</v>
      </c>
      <c r="B27" s="78" t="s">
        <v>12</v>
      </c>
      <c r="C27" s="78" t="s">
        <v>20</v>
      </c>
      <c r="D27" s="79">
        <f>'Приложение 2'!J72</f>
        <v>26962619.630000003</v>
      </c>
    </row>
    <row r="28" spans="1:4" s="2" customFormat="1" ht="27.6" x14ac:dyDescent="0.45">
      <c r="A28" s="77" t="s">
        <v>51</v>
      </c>
      <c r="B28" s="74" t="s">
        <v>12</v>
      </c>
      <c r="C28" s="74" t="s">
        <v>46</v>
      </c>
      <c r="D28" s="75">
        <f>'Приложение 2'!J86</f>
        <v>90000</v>
      </c>
    </row>
    <row r="29" spans="1:4" s="2" customFormat="1" ht="27.6" x14ac:dyDescent="0.45">
      <c r="A29" s="70" t="s">
        <v>19</v>
      </c>
      <c r="B29" s="71" t="s">
        <v>3</v>
      </c>
      <c r="C29" s="71" t="s">
        <v>7</v>
      </c>
      <c r="D29" s="72">
        <f>D31+D32+D30+D33</f>
        <v>13462504.059999999</v>
      </c>
    </row>
    <row r="30" spans="1:4" s="2" customFormat="1" ht="27.6" x14ac:dyDescent="0.45">
      <c r="A30" s="73" t="s">
        <v>86</v>
      </c>
      <c r="B30" s="71" t="s">
        <v>3</v>
      </c>
      <c r="C30" s="71" t="s">
        <v>1</v>
      </c>
      <c r="D30" s="72">
        <f>'Приложение 2'!J93</f>
        <v>565497.44999999995</v>
      </c>
    </row>
    <row r="31" spans="1:4" s="2" customFormat="1" ht="27.6" x14ac:dyDescent="0.45">
      <c r="A31" s="77" t="s">
        <v>18</v>
      </c>
      <c r="B31" s="78" t="s">
        <v>3</v>
      </c>
      <c r="C31" s="78" t="s">
        <v>17</v>
      </c>
      <c r="D31" s="79">
        <f>'Приложение 2'!J99</f>
        <v>600438.19999999995</v>
      </c>
    </row>
    <row r="32" spans="1:4" s="2" customFormat="1" ht="27.6" x14ac:dyDescent="0.45">
      <c r="A32" s="77" t="s">
        <v>94</v>
      </c>
      <c r="B32" s="74" t="s">
        <v>3</v>
      </c>
      <c r="C32" s="74" t="s">
        <v>33</v>
      </c>
      <c r="D32" s="75">
        <f>'Приложение 2'!J104</f>
        <v>8796568.4100000001</v>
      </c>
    </row>
    <row r="33" spans="1:4" s="2" customFormat="1" ht="27.6" x14ac:dyDescent="0.45">
      <c r="A33" s="77" t="s">
        <v>16</v>
      </c>
      <c r="B33" s="74" t="s">
        <v>3</v>
      </c>
      <c r="C33" s="74" t="s">
        <v>3</v>
      </c>
      <c r="D33" s="75">
        <f>'Приложение 2'!J118</f>
        <v>3500000</v>
      </c>
    </row>
    <row r="34" spans="1:4" s="2" customFormat="1" ht="27.6" x14ac:dyDescent="0.45">
      <c r="A34" s="43" t="s">
        <v>205</v>
      </c>
      <c r="B34" s="71" t="s">
        <v>28</v>
      </c>
      <c r="C34" s="71" t="s">
        <v>7</v>
      </c>
      <c r="D34" s="72">
        <f>D35+D36</f>
        <v>1238195.5900000001</v>
      </c>
    </row>
    <row r="35" spans="1:4" s="2" customFormat="1" ht="27.6" x14ac:dyDescent="0.45">
      <c r="A35" s="19" t="s">
        <v>206</v>
      </c>
      <c r="B35" s="74" t="s">
        <v>28</v>
      </c>
      <c r="C35" s="74" t="s">
        <v>33</v>
      </c>
      <c r="D35" s="75">
        <f>'Приложение 2'!J125</f>
        <v>58631.59</v>
      </c>
    </row>
    <row r="36" spans="1:4" s="2" customFormat="1" ht="27.6" x14ac:dyDescent="0.45">
      <c r="A36" s="22" t="s">
        <v>211</v>
      </c>
      <c r="B36" s="74" t="s">
        <v>28</v>
      </c>
      <c r="C36" s="74" t="s">
        <v>3</v>
      </c>
      <c r="D36" s="75">
        <f>'Приложение 2'!J129</f>
        <v>1179564</v>
      </c>
    </row>
    <row r="37" spans="1:4" s="2" customFormat="1" ht="27.6" x14ac:dyDescent="0.45">
      <c r="A37" s="70" t="s">
        <v>41</v>
      </c>
      <c r="B37" s="71" t="s">
        <v>32</v>
      </c>
      <c r="C37" s="71" t="s">
        <v>7</v>
      </c>
      <c r="D37" s="72">
        <f>D38</f>
        <v>50000</v>
      </c>
    </row>
    <row r="38" spans="1:4" s="2" customFormat="1" ht="27.6" x14ac:dyDescent="0.45">
      <c r="A38" s="77" t="s">
        <v>42</v>
      </c>
      <c r="B38" s="74" t="s">
        <v>32</v>
      </c>
      <c r="C38" s="74" t="s">
        <v>32</v>
      </c>
      <c r="D38" s="75">
        <f>'Приложение 2'!J135</f>
        <v>50000</v>
      </c>
    </row>
    <row r="39" spans="1:4" s="2" customFormat="1" ht="27.6" x14ac:dyDescent="0.45">
      <c r="A39" s="70" t="s">
        <v>70</v>
      </c>
      <c r="B39" s="80" t="s">
        <v>24</v>
      </c>
      <c r="C39" s="80" t="s">
        <v>7</v>
      </c>
      <c r="D39" s="81">
        <f>D40</f>
        <v>1985690</v>
      </c>
    </row>
    <row r="40" spans="1:4" s="2" customFormat="1" ht="27.6" x14ac:dyDescent="0.45">
      <c r="A40" s="73" t="s">
        <v>43</v>
      </c>
      <c r="B40" s="74" t="s">
        <v>24</v>
      </c>
      <c r="C40" s="74" t="s">
        <v>1</v>
      </c>
      <c r="D40" s="75">
        <f>'Приложение 2'!J141</f>
        <v>1985690</v>
      </c>
    </row>
    <row r="41" spans="1:4" s="2" customFormat="1" ht="27.6" x14ac:dyDescent="0.45">
      <c r="A41" s="70" t="s">
        <v>35</v>
      </c>
      <c r="B41" s="71">
        <v>10</v>
      </c>
      <c r="C41" s="71" t="s">
        <v>7</v>
      </c>
      <c r="D41" s="72">
        <f>D42</f>
        <v>584882</v>
      </c>
    </row>
    <row r="42" spans="1:4" s="2" customFormat="1" ht="27.6" x14ac:dyDescent="0.45">
      <c r="A42" s="73" t="s">
        <v>34</v>
      </c>
      <c r="B42" s="78" t="s">
        <v>29</v>
      </c>
      <c r="C42" s="78" t="s">
        <v>33</v>
      </c>
      <c r="D42" s="75">
        <f>'Приложение 2'!J147</f>
        <v>584882</v>
      </c>
    </row>
    <row r="43" spans="1:4" s="2" customFormat="1" ht="27.6" x14ac:dyDescent="0.45">
      <c r="A43" s="70" t="s">
        <v>8</v>
      </c>
      <c r="B43" s="71" t="s">
        <v>4</v>
      </c>
      <c r="C43" s="71" t="s">
        <v>7</v>
      </c>
      <c r="D43" s="72">
        <f>D44</f>
        <v>2590000</v>
      </c>
    </row>
    <row r="44" spans="1:4" s="2" customFormat="1" ht="29.25" customHeight="1" x14ac:dyDescent="0.45">
      <c r="A44" s="73" t="s">
        <v>27</v>
      </c>
      <c r="B44" s="74" t="s">
        <v>4</v>
      </c>
      <c r="C44" s="74" t="s">
        <v>17</v>
      </c>
      <c r="D44" s="75">
        <f>'Приложение 2'!J158</f>
        <v>2590000</v>
      </c>
    </row>
    <row r="45" spans="1:4" s="2" customFormat="1" ht="29.25" customHeight="1" x14ac:dyDescent="0.45">
      <c r="A45" s="82"/>
      <c r="B45" s="83"/>
      <c r="C45" s="83"/>
      <c r="D45" s="84"/>
    </row>
    <row r="46" spans="1:4" s="2" customFormat="1" ht="29.25" customHeight="1" x14ac:dyDescent="0.45">
      <c r="A46" s="82"/>
      <c r="B46" s="83"/>
      <c r="C46" s="83"/>
      <c r="D46" s="84"/>
    </row>
  </sheetData>
  <autoFilter ref="A10:D44"/>
  <mergeCells count="6">
    <mergeCell ref="A1:D1"/>
    <mergeCell ref="A3:D3"/>
    <mergeCell ref="A9:A10"/>
    <mergeCell ref="D9:D10"/>
    <mergeCell ref="B9:B10"/>
    <mergeCell ref="C9:C10"/>
  </mergeCells>
  <pageMargins left="0.98425196850393704" right="0.31496062992125984" top="0.39370078740157483" bottom="0.27559055118110237" header="0" footer="0"/>
  <pageSetup paperSize="9" scale="57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sqref="A1:D1"/>
    </sheetView>
  </sheetViews>
  <sheetFormatPr defaultRowHeight="13.2" x14ac:dyDescent="0.25"/>
  <cols>
    <col min="1" max="1" width="1.33203125" customWidth="1"/>
    <col min="2" max="2" width="31" customWidth="1"/>
    <col min="3" max="3" width="33.88671875" customWidth="1"/>
    <col min="4" max="4" width="19.109375" customWidth="1"/>
  </cols>
  <sheetData>
    <row r="1" spans="1:4" ht="151.5" customHeight="1" x14ac:dyDescent="0.35">
      <c r="A1" s="127" t="s">
        <v>221</v>
      </c>
      <c r="B1" s="128"/>
      <c r="C1" s="128"/>
      <c r="D1" s="128"/>
    </row>
    <row r="3" spans="1:4" ht="17.399999999999999" x14ac:dyDescent="0.3">
      <c r="B3" s="129" t="s">
        <v>168</v>
      </c>
      <c r="C3" s="129"/>
      <c r="D3" s="129"/>
    </row>
    <row r="4" spans="1:4" ht="18" x14ac:dyDescent="0.35">
      <c r="B4" s="130" t="s">
        <v>196</v>
      </c>
      <c r="C4" s="130"/>
      <c r="D4" s="130"/>
    </row>
    <row r="7" spans="1:4" ht="54" x14ac:dyDescent="0.25">
      <c r="B7" s="97" t="s">
        <v>169</v>
      </c>
      <c r="C7" s="97" t="s">
        <v>170</v>
      </c>
      <c r="D7" s="97" t="s">
        <v>171</v>
      </c>
    </row>
    <row r="8" spans="1:4" ht="54" x14ac:dyDescent="0.25">
      <c r="B8" s="98" t="s">
        <v>172</v>
      </c>
      <c r="C8" s="99" t="s">
        <v>173</v>
      </c>
      <c r="D8" s="100">
        <f>D9</f>
        <v>2485963.8699999973</v>
      </c>
    </row>
    <row r="9" spans="1:4" ht="54" x14ac:dyDescent="0.25">
      <c r="B9" s="98" t="s">
        <v>174</v>
      </c>
      <c r="C9" s="99" t="s">
        <v>175</v>
      </c>
      <c r="D9" s="100">
        <f>D13+D11</f>
        <v>2485963.8699999973</v>
      </c>
    </row>
    <row r="10" spans="1:4" ht="36" x14ac:dyDescent="0.25">
      <c r="B10" s="98" t="s">
        <v>176</v>
      </c>
      <c r="C10" s="99" t="s">
        <v>177</v>
      </c>
      <c r="D10" s="101">
        <f>D11</f>
        <v>-64303608.360000014</v>
      </c>
    </row>
    <row r="11" spans="1:4" ht="54" x14ac:dyDescent="0.25">
      <c r="B11" s="98" t="s">
        <v>203</v>
      </c>
      <c r="C11" s="99" t="s">
        <v>178</v>
      </c>
      <c r="D11" s="100">
        <f>-'Приложение 2'!K7</f>
        <v>-64303608.360000014</v>
      </c>
    </row>
    <row r="12" spans="1:4" ht="36" x14ac:dyDescent="0.25">
      <c r="B12" s="98" t="s">
        <v>179</v>
      </c>
      <c r="C12" s="99" t="s">
        <v>180</v>
      </c>
      <c r="D12" s="100">
        <f>D13</f>
        <v>66789572.230000012</v>
      </c>
    </row>
    <row r="13" spans="1:4" ht="54" x14ac:dyDescent="0.25">
      <c r="B13" s="98" t="s">
        <v>204</v>
      </c>
      <c r="C13" s="99" t="s">
        <v>181</v>
      </c>
      <c r="D13" s="100">
        <f>'Приложение 2'!J8</f>
        <v>66789572.230000012</v>
      </c>
    </row>
  </sheetData>
  <mergeCells count="3">
    <mergeCell ref="A1:D1"/>
    <mergeCell ref="B3:D3"/>
    <mergeCell ref="B4:D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Приложение 1</vt:lpstr>
      <vt:lpstr>Приложение 2</vt:lpstr>
      <vt:lpstr>Приложение 3</vt:lpstr>
      <vt:lpstr>Приложение 4</vt:lpstr>
      <vt:lpstr>'Приложение 1'!Область_печати</vt:lpstr>
      <vt:lpstr>'Приложение 2'!Область_печати</vt:lpstr>
      <vt:lpstr>'Приложение 3'!Область_печати</vt:lpstr>
    </vt:vector>
  </TitlesOfParts>
  <Company>Управление финансов Кусинского муницыпального района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SovDep</cp:lastModifiedBy>
  <cp:lastPrinted>2021-04-27T08:27:19Z</cp:lastPrinted>
  <dcterms:created xsi:type="dcterms:W3CDTF">2015-12-01T10:00:32Z</dcterms:created>
  <dcterms:modified xsi:type="dcterms:W3CDTF">2021-04-27T08:27:23Z</dcterms:modified>
</cp:coreProperties>
</file>