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vDep\Desktop\Совет\Решения\2021\69 от 27.12.2021 г бюджет на 2022\"/>
    </mc:Choice>
  </mc:AlternateContent>
  <bookViews>
    <workbookView xWindow="0" yWindow="0" windowWidth="16320" windowHeight="5088" activeTab="2"/>
  </bookViews>
  <sheets>
    <sheet name="Приложение 2" sheetId="2" r:id="rId1"/>
    <sheet name="Приложение 4" sheetId="1" r:id="rId2"/>
    <sheet name="Приложение 6" sheetId="3" r:id="rId3"/>
  </sheets>
  <definedNames>
    <definedName name="_xlnm._FilterDatabase" localSheetId="0" hidden="1">'Приложение 2'!$A$7:$I$91</definedName>
    <definedName name="_xlnm._FilterDatabase" localSheetId="1" hidden="1">'Приложение 4'!$A$6:$J$138</definedName>
    <definedName name="_xlnm._FilterDatabase" localSheetId="2" hidden="1">'Приложение 6'!$A$5:$D$35</definedName>
    <definedName name="_xlnm.Print_Area" localSheetId="0">'Приложение 2'!$A$1:$I$91</definedName>
    <definedName name="_xlnm.Print_Area" localSheetId="1">'Приложение 4'!$A$1:$J$138</definedName>
    <definedName name="_xlnm.Print_Area" localSheetId="2">'Приложение 6'!$A$1:$D$35</definedName>
  </definedNames>
  <calcPr calcId="152511"/>
</workbook>
</file>

<file path=xl/calcChain.xml><?xml version="1.0" encoding="utf-8"?>
<calcChain xmlns="http://schemas.openxmlformats.org/spreadsheetml/2006/main">
  <c r="I47" i="2" l="1"/>
  <c r="D11" i="3" l="1"/>
  <c r="J26" i="1"/>
  <c r="J25" i="1" s="1"/>
  <c r="J24" i="1" s="1"/>
  <c r="J99" i="1" l="1"/>
  <c r="J134" i="1"/>
  <c r="J61" i="1" l="1"/>
  <c r="I89" i="2"/>
  <c r="I88" i="2" l="1"/>
  <c r="I87" i="2" s="1"/>
  <c r="I50" i="2"/>
  <c r="I49" i="2" s="1"/>
  <c r="J132" i="1"/>
  <c r="I91" i="2"/>
  <c r="I90" i="2" s="1"/>
  <c r="I86" i="2"/>
  <c r="I85" i="2"/>
  <c r="I84" i="2"/>
  <c r="I83" i="2"/>
  <c r="I82" i="2"/>
  <c r="I80" i="2"/>
  <c r="I79" i="2" s="1"/>
  <c r="I78" i="2"/>
  <c r="I77" i="2" s="1"/>
  <c r="I76" i="2"/>
  <c r="I75" i="2" s="1"/>
  <c r="J16" i="1"/>
  <c r="J119" i="1"/>
  <c r="J121" i="1"/>
  <c r="J137" i="1"/>
  <c r="J109" i="1"/>
  <c r="J98" i="1"/>
  <c r="J79" i="1"/>
  <c r="J80" i="1"/>
  <c r="J72" i="1"/>
  <c r="J71" i="1" s="1"/>
  <c r="J64" i="1"/>
  <c r="J22" i="1"/>
  <c r="I31" i="2"/>
  <c r="I30" i="2" s="1"/>
  <c r="I33" i="2"/>
  <c r="I32" i="2" s="1"/>
  <c r="I36" i="2"/>
  <c r="I35" i="2" s="1"/>
  <c r="I38" i="2"/>
  <c r="I37" i="2" s="1"/>
  <c r="I40" i="2"/>
  <c r="I39" i="2" s="1"/>
  <c r="I42" i="2"/>
  <c r="I41" i="2" s="1"/>
  <c r="I45" i="2"/>
  <c r="I44" i="2" s="1"/>
  <c r="I43" i="2" s="1"/>
  <c r="I12" i="2"/>
  <c r="I11" i="2"/>
  <c r="J100" i="1"/>
  <c r="J93" i="1"/>
  <c r="J92" i="1" s="1"/>
  <c r="J37" i="1"/>
  <c r="J36" i="1" s="1"/>
  <c r="I34" i="2" l="1"/>
  <c r="J131" i="1"/>
  <c r="I81" i="2"/>
  <c r="I29" i="2"/>
  <c r="I10" i="2"/>
  <c r="I9" i="2" s="1"/>
  <c r="I56" i="2"/>
  <c r="I55" i="2" s="1"/>
  <c r="I54" i="2"/>
  <c r="I53" i="2" s="1"/>
  <c r="I52" i="2"/>
  <c r="I51" i="2" s="1"/>
  <c r="I74" i="2"/>
  <c r="I73" i="2" s="1"/>
  <c r="I72" i="2"/>
  <c r="I71" i="2" s="1"/>
  <c r="I70" i="2"/>
  <c r="I69" i="2" s="1"/>
  <c r="I68" i="2"/>
  <c r="I67" i="2" s="1"/>
  <c r="I66" i="2"/>
  <c r="I65" i="2" s="1"/>
  <c r="I64" i="2"/>
  <c r="I63" i="2" s="1"/>
  <c r="I58" i="2"/>
  <c r="I57" i="2" s="1"/>
  <c r="I62" i="2"/>
  <c r="I61" i="2" s="1"/>
  <c r="I48" i="2"/>
  <c r="I46" i="2" l="1"/>
  <c r="D27" i="3"/>
  <c r="I15" i="2" l="1"/>
  <c r="I28" i="2"/>
  <c r="I27" i="2" s="1"/>
  <c r="I26" i="2" s="1"/>
  <c r="I25" i="2"/>
  <c r="I24" i="2" s="1"/>
  <c r="I23" i="2" s="1"/>
  <c r="I20" i="2"/>
  <c r="I19" i="2" s="1"/>
  <c r="I22" i="2"/>
  <c r="I21" i="2" s="1"/>
  <c r="I18" i="2"/>
  <c r="I17" i="2" s="1"/>
  <c r="I16" i="2" l="1"/>
  <c r="J75" i="1"/>
  <c r="J126" i="1"/>
  <c r="J105" i="1"/>
  <c r="J112" i="1"/>
  <c r="J110" i="1"/>
  <c r="J73" i="1"/>
  <c r="J50" i="1"/>
  <c r="J42" i="1"/>
  <c r="J20" i="1"/>
  <c r="J15" i="1" s="1"/>
  <c r="J125" i="1" l="1"/>
  <c r="J124" i="1" s="1"/>
  <c r="J104" i="1"/>
  <c r="J102" i="1" s="1"/>
  <c r="D29" i="3" s="1"/>
  <c r="J41" i="1"/>
  <c r="J40" i="1" s="1"/>
  <c r="J108" i="1"/>
  <c r="D35" i="3" l="1"/>
  <c r="J123" i="1"/>
  <c r="J103" i="1"/>
  <c r="J39" i="1"/>
  <c r="D15" i="3"/>
  <c r="D14" i="3" s="1"/>
  <c r="J107" i="1"/>
  <c r="D31" i="3"/>
  <c r="J96" i="1" l="1"/>
  <c r="J95" i="1" s="1"/>
  <c r="J90" i="1"/>
  <c r="J89" i="1" s="1"/>
  <c r="J82" i="1"/>
  <c r="J86" i="1"/>
  <c r="J85" i="1" s="1"/>
  <c r="J78" i="1"/>
  <c r="J117" i="1"/>
  <c r="J116" i="1" s="1"/>
  <c r="J67" i="1"/>
  <c r="J69" i="1"/>
  <c r="D24" i="3" l="1"/>
  <c r="J115" i="1"/>
  <c r="J114" i="1" s="1"/>
  <c r="D33" i="3" s="1"/>
  <c r="D32" i="3" s="1"/>
  <c r="J88" i="1"/>
  <c r="D26" i="3" s="1"/>
  <c r="J84" i="1" l="1"/>
  <c r="J77" i="1" s="1"/>
  <c r="D25" i="3" l="1"/>
  <c r="D23" i="3" s="1"/>
  <c r="J65" i="1"/>
  <c r="J63" i="1" s="1"/>
  <c r="D21" i="3" s="1"/>
  <c r="J55" i="1"/>
  <c r="J54" i="1" s="1"/>
  <c r="J53" i="1" l="1"/>
  <c r="D19" i="3" s="1"/>
  <c r="I14" i="2"/>
  <c r="I13" i="2" s="1"/>
  <c r="I8" i="2" s="1"/>
  <c r="J12" i="1"/>
  <c r="J30" i="1"/>
  <c r="J34" i="1"/>
  <c r="J33" i="1" s="1"/>
  <c r="J59" i="1"/>
  <c r="J58" i="1" s="1"/>
  <c r="J48" i="1"/>
  <c r="J47" i="1" s="1"/>
  <c r="J29" i="1" l="1"/>
  <c r="J28" i="1" s="1"/>
  <c r="D12" i="3" s="1"/>
  <c r="J11" i="1"/>
  <c r="J10" i="1" s="1"/>
  <c r="J32" i="1"/>
  <c r="D13" i="3" s="1"/>
  <c r="J14" i="1"/>
  <c r="J46" i="1"/>
  <c r="J130" i="1"/>
  <c r="J129" i="1" s="1"/>
  <c r="J128" i="1" s="1"/>
  <c r="D34" i="3"/>
  <c r="J9" i="1" l="1"/>
  <c r="D8" i="3"/>
  <c r="D10" i="3"/>
  <c r="J57" i="1"/>
  <c r="D20" i="3" s="1"/>
  <c r="D22" i="3"/>
  <c r="J45" i="1"/>
  <c r="D17" i="3"/>
  <c r="D16" i="3" s="1"/>
  <c r="D30" i="3"/>
  <c r="D9" i="3"/>
  <c r="J52" i="1" l="1"/>
  <c r="J8" i="1" s="1"/>
  <c r="J7" i="1" s="1"/>
  <c r="D18" i="3"/>
  <c r="D7" i="3"/>
  <c r="D28" i="3"/>
  <c r="D6" i="3" l="1"/>
</calcChain>
</file>

<file path=xl/sharedStrings.xml><?xml version="1.0" encoding="utf-8"?>
<sst xmlns="http://schemas.openxmlformats.org/spreadsheetml/2006/main" count="1739" uniqueCount="169">
  <si>
    <t>200</t>
  </si>
  <si>
    <t>01</t>
  </si>
  <si>
    <t>0</t>
  </si>
  <si>
    <t>05</t>
  </si>
  <si>
    <t>11</t>
  </si>
  <si>
    <t>000</t>
  </si>
  <si>
    <t>00000</t>
  </si>
  <si>
    <t>00</t>
  </si>
  <si>
    <t>Физическая культура и спорт</t>
  </si>
  <si>
    <t>800</t>
  </si>
  <si>
    <t>99</t>
  </si>
  <si>
    <t>Иные бюджетные ассигнования</t>
  </si>
  <si>
    <t>04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</si>
  <si>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</si>
  <si>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</si>
  <si>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Непрограммные расходы</t>
  </si>
  <si>
    <t>Другие вопросы в области жилищно-коммунального хозяйства</t>
  </si>
  <si>
    <t>02</t>
  </si>
  <si>
    <t>Коммунальное хозяйство</t>
  </si>
  <si>
    <t>Жилищно-коммунальное хозяйство</t>
  </si>
  <si>
    <t>09</t>
  </si>
  <si>
    <t>Закупка товаров, работ и услуг для обеспечения государственных (муниципальных) нужд</t>
  </si>
  <si>
    <t>81002</t>
  </si>
  <si>
    <t>Дорожное хозяйство (дорожные фонды)</t>
  </si>
  <si>
    <t>08</t>
  </si>
  <si>
    <t>Транспорт</t>
  </si>
  <si>
    <t>Национальная экономика</t>
  </si>
  <si>
    <t>Массовый спорт</t>
  </si>
  <si>
    <t>06</t>
  </si>
  <si>
    <t>10</t>
  </si>
  <si>
    <t>300</t>
  </si>
  <si>
    <t>Социальное обеспечение и иные выплаты населению</t>
  </si>
  <si>
    <t>07</t>
  </si>
  <si>
    <t>03</t>
  </si>
  <si>
    <t>Социальное обеспечение населения</t>
  </si>
  <si>
    <t>Социальная политика</t>
  </si>
  <si>
    <t>13</t>
  </si>
  <si>
    <t>90200</t>
  </si>
  <si>
    <t>Другие общегосударственные вопросы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</si>
  <si>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</si>
  <si>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</si>
  <si>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Образование</t>
  </si>
  <si>
    <t>Молодежная политика и оздоровление детей</t>
  </si>
  <si>
    <t>Культура</t>
  </si>
  <si>
    <t>500</t>
  </si>
  <si>
    <t>Межбюджетные трансферты</t>
  </si>
  <si>
    <t>12</t>
  </si>
  <si>
    <t>51180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</si>
  <si>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</si>
  <si>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</si>
  <si>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</si>
  <si>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Другие вопросы в области национальной экономики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</si>
  <si>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</si>
  <si>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</si>
  <si>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Резервные фонды местных администраций</t>
  </si>
  <si>
    <t>Резервные фонды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</si>
  <si>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</si>
  <si>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</si>
  <si>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</si>
  <si>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ВСЕГО</t>
  </si>
  <si>
    <t>направление</t>
  </si>
  <si>
    <t>мероприятие</t>
  </si>
  <si>
    <t>подпрограмма</t>
  </si>
  <si>
    <t>программа</t>
  </si>
  <si>
    <t xml:space="preserve"> группа вида расходов</t>
  </si>
  <si>
    <t xml:space="preserve">целевая статья </t>
  </si>
  <si>
    <t>подраздел</t>
  </si>
  <si>
    <t>раздел</t>
  </si>
  <si>
    <t>ведомство</t>
  </si>
  <si>
    <t>Наименование</t>
  </si>
  <si>
    <t>Культура, кинематография</t>
  </si>
  <si>
    <t>Финансовое обеспечение выполнения функций органов местного самоуправления</t>
  </si>
  <si>
    <t>Ремонт автомобильных дорог общего пользования местного значения</t>
  </si>
  <si>
    <t>Код классификации</t>
  </si>
  <si>
    <t>60004</t>
  </si>
  <si>
    <t>Организация и содержание мест захоронения</t>
  </si>
  <si>
    <t>руб.</t>
  </si>
  <si>
    <t>60</t>
  </si>
  <si>
    <t>21801</t>
  </si>
  <si>
    <t>Предупреждение и ликвдация последствий чрезвычайных ситуаций и стихийных бедствий природного и техногенного характера</t>
  </si>
  <si>
    <t>Водное хозяйство</t>
  </si>
  <si>
    <t>Мероприятия в области использования, охраны водных объектов и гидротехнических сооружений</t>
  </si>
  <si>
    <t>28001</t>
  </si>
  <si>
    <t>61</t>
  </si>
  <si>
    <t>Содержание   автомобильных дорог  общего пользования местного значения за счет средств дорожного фонда</t>
  </si>
  <si>
    <t>Содержание автомобильных дорог общего пользования местного значения за счет средств бюджетов поселений</t>
  </si>
  <si>
    <t>Жилищное хозяйство</t>
  </si>
  <si>
    <t>Капитальный ремонт муниципального жилищного фонда</t>
  </si>
  <si>
    <t>Мероприятия в области жилищного хозяйства</t>
  </si>
  <si>
    <t>Мероприятия в области коммунального хозяйства</t>
  </si>
  <si>
    <t>65002</t>
  </si>
  <si>
    <t>65003</t>
  </si>
  <si>
    <t>35105</t>
  </si>
  <si>
    <t>Благоустройство</t>
  </si>
  <si>
    <t>62</t>
  </si>
  <si>
    <t>Уличное освещение</t>
  </si>
  <si>
    <t>60001</t>
  </si>
  <si>
    <t>63</t>
  </si>
  <si>
    <t>Прочие мероприятия по благоустройству городских округов и поселений</t>
  </si>
  <si>
    <t>60005</t>
  </si>
  <si>
    <t>802</t>
  </si>
  <si>
    <t>51401</t>
  </si>
  <si>
    <t>Мероприятия в области социальной политики</t>
  </si>
  <si>
    <t>52106</t>
  </si>
  <si>
    <t>Расходы на осуществление переданных полномочий органам местного самоуправления муниципального района по проведению мероприятий для детей и молодежи в области молодежной политики</t>
  </si>
  <si>
    <t>Расходы на осуществление переданных полномочий органам местного самоуправления муниципального района по созданию условий для организации досуга и обеспечения жителей поселения услугами организаций культуры</t>
  </si>
  <si>
    <t>Расходы на осуществление переданных полномочий органам местного самоуправления муниципального района по организации библиотечного обслуживания населения, комплектование и обеспечение сохранности библиотечных фондов библиотек поселения</t>
  </si>
  <si>
    <t>52107</t>
  </si>
  <si>
    <t>52108</t>
  </si>
  <si>
    <t>Администрация Кусинского городского поселения</t>
  </si>
  <si>
    <t>52101</t>
  </si>
  <si>
    <t xml:space="preserve">Расходы на осуществление переданных полномочий органам местного самоуправления муниципального района по формированию архивных фондов поселения </t>
  </si>
  <si>
    <t>52103</t>
  </si>
  <si>
    <t xml:space="preserve">Расходы на осуществление переданных полномочий органам местного самоуправления муниципального района по организации и осуществлению мероприятий по гражданской обороне, защите населения и территории поселения от чрезвычайных ситуаций природного и техногенного характера </t>
  </si>
  <si>
    <t>Межбюджетные трансфетры</t>
  </si>
  <si>
    <t>Расходы на осуществление переданных полномочий органам местного самоуправления муниципального района по регулированию вопросов местного значения в сфере архитектуры и градостроительства</t>
  </si>
  <si>
    <t>52104</t>
  </si>
  <si>
    <t>52105</t>
  </si>
  <si>
    <t>Расходы на осуществление переданных полномочий органам местного самоуправления муниципального района по содействию в развитии сельскохозяйственного производства, создание условий для развития малого и среднего предпринимательства</t>
  </si>
  <si>
    <t>Расходы на осуществление переданных полномочий органам местного самоуправления муниципального района по обеспечению условий для развития на территории поселения физической культуры и  спорта, организации проведения официальных физкультурно-оздоровительных и спортивных мероприятий поселения</t>
  </si>
  <si>
    <t>52109</t>
  </si>
  <si>
    <t>Возмещения потерь в доходах организациям автомобильного транспорта, возникающих вследствие государственного регулирования тарифа на перевозки пассажиров автомобильным транспортом городских маршрутов</t>
  </si>
  <si>
    <t xml:space="preserve">Совет депутатов Кусинского городского поселения </t>
  </si>
  <si>
    <t>Муниципальная программа "Управление муниципальным имуществом и земельными ресурсами Кусинского городского поселения"</t>
  </si>
  <si>
    <t>Целевая программа "Развитие дорожного хозяйства Кусинского городского поселения"</t>
  </si>
  <si>
    <t>Адресная программа "Развитие сетей уличного освещения на территории Кусинского городского поселения Кусинского муниципального района Челябинской области"</t>
  </si>
  <si>
    <t>Муниципальная целевая комплексная программа "Благоустройство территории Кусинского городского поселения"</t>
  </si>
  <si>
    <t>Муниципальная программа "Транспортное обслуживание населения Кусинского городского поселения"</t>
  </si>
  <si>
    <t>65</t>
  </si>
  <si>
    <t>Муниципальная программа "Модернизация жилищно-коммунального хозяйства на территории Кусинского городского поселения"</t>
  </si>
  <si>
    <t>66</t>
  </si>
  <si>
    <t>Муниципальная программа "Благоустройство и содержание кладбищ на территории Кусинского городского поселения"</t>
  </si>
  <si>
    <t>67</t>
  </si>
  <si>
    <t>Возмещение  60% от общей суммы предъявленной за потребленную электроэнергию оборудованием, установленного на скважинах и очистных сооружениях</t>
  </si>
  <si>
    <t>99010</t>
  </si>
  <si>
    <t>99000</t>
  </si>
  <si>
    <t>Закупка товаров, работ и услуг для  государственных (муниципальных) нужд</t>
  </si>
  <si>
    <t>Уплата налогов</t>
  </si>
  <si>
    <t>99770</t>
  </si>
  <si>
    <t>07070</t>
  </si>
  <si>
    <t>Выполнение кадастровых работ, оценка, инвентаризация, содержание и прочие расходы в отношении  государственной и муниципальной собственности</t>
  </si>
  <si>
    <t>Закупка товаров, работ и услуг для государственных (муниципальных) нужд</t>
  </si>
  <si>
    <t>Премии и иные поощрения на территории муниципального образования</t>
  </si>
  <si>
    <t>99080</t>
  </si>
  <si>
    <t>ЮЛ201</t>
  </si>
  <si>
    <t>ЮЛ202</t>
  </si>
  <si>
    <t>Компенсация расходов автотранспортных предприятий, связанных с предоставлением сезонных льгот пенсионерам-садоводам, пенсионерам-огородникам на автомобильном транспорте садоводо-огороднических маршрутов</t>
  </si>
  <si>
    <t>82002</t>
  </si>
  <si>
    <t>82003</t>
  </si>
  <si>
    <t>ЮЛ203</t>
  </si>
  <si>
    <t>Выполнение публичных обязательств перед физическим лицом, подлежащих исполнению в денежной форме (доплаты к пенсиям государственных служащих субъектов Российской федерации и муниципальных служащих)</t>
  </si>
  <si>
    <t>95491</t>
  </si>
  <si>
    <t>Выполнение публичных обязательств перед физическим лицом, подлежащих исполнению в денежной форме (ежемесячная денежная выплата гражданам, которым присвоено звание "Почетный гражданин Кусинского городского поселения)</t>
  </si>
  <si>
    <t>95492</t>
  </si>
  <si>
    <t>Ремонт автомобильных дорог общего пользования местного значения за счет средств бюджетов поселений</t>
  </si>
  <si>
    <t>21100</t>
  </si>
  <si>
    <t>Председатель представительного органа муниципального образования</t>
  </si>
  <si>
    <t>38</t>
  </si>
  <si>
    <t>Муниципальная программа "Обеспечение общественного порядка и противодействие преступности в Кусинском муниципальном районе"</t>
  </si>
  <si>
    <t>Сумма
2022</t>
  </si>
  <si>
    <t xml:space="preserve">Ведомственная структура расходов
бюджета Кусинского городского поселения на 2022 год </t>
  </si>
  <si>
    <t xml:space="preserve">Распределение бюджетных ассигнований по целевым статьям 
(муниципальным программам Кусинского городского поселения и непрограммным направлениям деятельности), группам видов расходов, разделам и подразделам классификации расходов бюджетов на 2022 год </t>
  </si>
  <si>
    <t xml:space="preserve">Распределение бюджетных ассигнований по разделам и подразделам 
классификации расходов бюджетов на 2022 год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</si>
  <si>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</si>
  <si>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Расходы на осуществление переданных полномочий органам местного самоуправления муниципального района по исполнению бюджета и  контролю за исполнением данного бюджета </t>
  </si>
  <si>
    <t>52102</t>
  </si>
  <si>
    <t xml:space="preserve">Приложение 4
к решению Совета депутатов 
Кусинского городского поселения
«О бюджете Кусинского городского 
поселения на 2022 год и на плановый
период 2023 и 2024 годов»
от 27.12.2021 г № 69
  </t>
  </si>
  <si>
    <t xml:space="preserve"> Приложение 2
к решению Совета депутатов 
Кусинского городского поселения 
«О бюджете Кусинского городского 
поселения на 2022 год и на плановый
период 2023 и 2024 годов»
от 27.12.2021 г №69
</t>
  </si>
  <si>
    <t xml:space="preserve">Приложение 6
к решению Совета депутатов 
Кусинского городского поселения 
«О бюджете Кусинского городского 
поселения на 2022 год и на плановый
период 2023 и 2024 годов»
от 27.12.2021 г №69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</si>
</sst>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0" x14ac:knownFonts="1">
    <font>
      <sz val="10"/>
      <name val="Arial Cyr"/>
      <charset val="204"/>
    </font>
    <font>
      <sz val="22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Arial Cyr"/>
      <charset val="204"/>
    </font>
    <font>
      <b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0" fillId="0" borderId="0" xfId="0" applyFill="1" applyAlignment="1">
      <alignment vertical="center"/>
    </xf>
    <xf numFmtId="0" fontId="1" fillId="0" borderId="0" xfId="0" applyFont="1" applyFill="1"/>
    <xf numFmtId="0" fontId="0" fillId="0" borderId="0" xfId="0" applyFill="1"/>
    <xf numFmtId="0" fontId="0" fillId="0" borderId="0" xfId="0" applyFill="1" applyAlignment="1">
      <alignment horizontal="left" vertical="top"/>
    </xf>
    <xf numFmtId="0" fontId="4" fillId="3" borderId="0" xfId="0" applyFont="1" applyFill="1"/>
    <xf numFmtId="0" fontId="3" fillId="3" borderId="0" xfId="0" applyFont="1" applyFill="1" applyAlignment="1">
      <alignment horizontal="right" vertical="top" wrapText="1"/>
    </xf>
    <xf numFmtId="0" fontId="3" fillId="3" borderId="0" xfId="0" applyFont="1" applyFill="1" applyAlignment="1">
      <alignment horizontal="right" vertical="top"/>
    </xf>
    <xf numFmtId="0" fontId="4" fillId="3" borderId="0" xfId="0" applyFont="1" applyFill="1" applyAlignment="1">
      <alignment vertical="center"/>
    </xf>
    <xf numFmtId="0" fontId="4" fillId="3" borderId="0" xfId="0" applyFont="1" applyFill="1" applyAlignment="1">
      <alignment horizontal="left" vertical="top"/>
    </xf>
    <xf numFmtId="0" fontId="3" fillId="3" borderId="0" xfId="0" applyFont="1" applyFill="1" applyAlignment="1">
      <alignment horizontal="right"/>
    </xf>
    <xf numFmtId="49" fontId="5" fillId="3" borderId="1" xfId="0" applyNumberFormat="1" applyFont="1" applyFill="1" applyBorder="1" applyAlignment="1">
      <alignment horizontal="center" vertical="center" textRotation="90" wrapText="1" readingOrder="1"/>
    </xf>
    <xf numFmtId="0" fontId="5" fillId="3" borderId="1" xfId="0" applyFont="1" applyFill="1" applyBorder="1" applyAlignment="1">
      <alignment horizontal="left" vertical="top"/>
    </xf>
    <xf numFmtId="0" fontId="5" fillId="3" borderId="1" xfId="0" applyFont="1" applyFill="1" applyBorder="1" applyAlignment="1">
      <alignment horizontal="right" vertical="center" readingOrder="1"/>
    </xf>
    <xf numFmtId="4" fontId="5" fillId="3" borderId="1" xfId="0" applyNumberFormat="1" applyFont="1" applyFill="1" applyBorder="1" applyAlignment="1">
      <alignment horizontal="right" vertical="center" wrapText="1" readingOrder="1"/>
    </xf>
    <xf numFmtId="0" fontId="3" fillId="3" borderId="1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right" vertical="center" wrapText="1"/>
    </xf>
    <xf numFmtId="4" fontId="3" fillId="3" borderId="1" xfId="0" applyNumberFormat="1" applyFont="1" applyFill="1" applyBorder="1" applyAlignment="1">
      <alignment horizontal="right" vertical="center" wrapText="1" readingOrder="1"/>
    </xf>
    <xf numFmtId="49" fontId="3" fillId="2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right" vertical="center" wrapText="1" readingOrder="1"/>
    </xf>
    <xf numFmtId="49" fontId="3" fillId="3" borderId="1" xfId="0" applyNumberFormat="1" applyFont="1" applyFill="1" applyBorder="1" applyAlignment="1" applyProtection="1">
      <alignment horizontal="left" vertical="top" wrapText="1"/>
    </xf>
    <xf numFmtId="0" fontId="3" fillId="3" borderId="1" xfId="0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right" vertical="center" wrapText="1"/>
    </xf>
    <xf numFmtId="49" fontId="6" fillId="2" borderId="1" xfId="0" applyNumberFormat="1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right" vertical="center" readingOrder="1"/>
    </xf>
    <xf numFmtId="0" fontId="6" fillId="3" borderId="1" xfId="0" applyNumberFormat="1" applyFont="1" applyFill="1" applyBorder="1" applyAlignment="1">
      <alignment horizontal="left" vertical="top" wrapText="1"/>
    </xf>
    <xf numFmtId="164" fontId="6" fillId="2" borderId="1" xfId="0" applyNumberFormat="1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wrapText="1"/>
    </xf>
    <xf numFmtId="0" fontId="6" fillId="3" borderId="1" xfId="0" applyNumberFormat="1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left" vertical="center" wrapText="1"/>
    </xf>
    <xf numFmtId="0" fontId="7" fillId="3" borderId="0" xfId="0" applyFont="1" applyFill="1"/>
    <xf numFmtId="4" fontId="3" fillId="3" borderId="0" xfId="0" applyNumberFormat="1" applyFont="1" applyFill="1" applyAlignment="1">
      <alignment horizontal="right" vertical="center"/>
    </xf>
    <xf numFmtId="0" fontId="5" fillId="3" borderId="1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49" fontId="8" fillId="2" borderId="1" xfId="0" applyNumberFormat="1" applyFont="1" applyFill="1" applyBorder="1" applyAlignment="1">
      <alignment horizontal="left" vertical="top" wrapText="1"/>
    </xf>
    <xf numFmtId="0" fontId="8" fillId="3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vertical="top"/>
    </xf>
    <xf numFmtId="0" fontId="5" fillId="3" borderId="1" xfId="0" applyFont="1" applyFill="1" applyBorder="1" applyAlignment="1">
      <alignment horizontal="right" vertical="top"/>
    </xf>
    <xf numFmtId="4" fontId="5" fillId="3" borderId="1" xfId="0" applyNumberFormat="1" applyFont="1" applyFill="1" applyBorder="1" applyAlignment="1">
      <alignment horizontal="right" vertical="top"/>
    </xf>
    <xf numFmtId="49" fontId="5" fillId="3" borderId="1" xfId="0" applyNumberFormat="1" applyFont="1" applyFill="1" applyBorder="1" applyAlignment="1">
      <alignment horizontal="right" vertical="top" wrapText="1"/>
    </xf>
    <xf numFmtId="4" fontId="5" fillId="3" borderId="1" xfId="0" applyNumberFormat="1" applyFont="1" applyFill="1" applyBorder="1" applyAlignment="1">
      <alignment horizontal="right" vertical="top" wrapText="1"/>
    </xf>
    <xf numFmtId="0" fontId="3" fillId="3" borderId="1" xfId="0" applyFont="1" applyFill="1" applyBorder="1" applyAlignment="1">
      <alignment vertical="top"/>
    </xf>
    <xf numFmtId="49" fontId="3" fillId="3" borderId="1" xfId="0" applyNumberFormat="1" applyFont="1" applyFill="1" applyBorder="1" applyAlignment="1">
      <alignment horizontal="right" vertical="top" wrapText="1"/>
    </xf>
    <xf numFmtId="4" fontId="3" fillId="3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right" vertical="top" wrapText="1"/>
    </xf>
    <xf numFmtId="49" fontId="5" fillId="2" borderId="1" xfId="0" applyNumberFormat="1" applyFont="1" applyFill="1" applyBorder="1" applyAlignment="1">
      <alignment horizontal="right" vertical="top" wrapText="1"/>
    </xf>
    <xf numFmtId="4" fontId="5" fillId="0" borderId="1" xfId="0" applyNumberFormat="1" applyFont="1" applyBorder="1" applyAlignment="1">
      <alignment horizontal="right" vertical="top" wrapText="1"/>
    </xf>
    <xf numFmtId="4" fontId="3" fillId="0" borderId="1" xfId="0" applyNumberFormat="1" applyFont="1" applyBorder="1" applyAlignment="1">
      <alignment horizontal="right" vertical="top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left" vertical="center"/>
    </xf>
    <xf numFmtId="49" fontId="5" fillId="0" borderId="1" xfId="0" applyNumberFormat="1" applyFont="1" applyFill="1" applyBorder="1" applyAlignment="1">
      <alignment horizontal="center" vertical="center" textRotation="90" wrapText="1" readingOrder="1"/>
    </xf>
    <xf numFmtId="4" fontId="5" fillId="2" borderId="1" xfId="0" applyNumberFormat="1" applyFont="1" applyFill="1" applyBorder="1" applyAlignment="1">
      <alignment horizontal="right" vertical="center"/>
    </xf>
    <xf numFmtId="0" fontId="5" fillId="0" borderId="1" xfId="0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right" vertical="center" wrapText="1" readingOrder="1"/>
    </xf>
    <xf numFmtId="4" fontId="5" fillId="0" borderId="1" xfId="0" applyNumberFormat="1" applyFont="1" applyFill="1" applyBorder="1" applyAlignment="1">
      <alignment horizontal="right" vertical="center" wrapText="1" readingOrder="1"/>
    </xf>
    <xf numFmtId="0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right" vertical="center" wrapText="1" readingOrder="1"/>
    </xf>
    <xf numFmtId="4" fontId="3" fillId="0" borderId="1" xfId="0" applyNumberFormat="1" applyFont="1" applyFill="1" applyBorder="1" applyAlignment="1">
      <alignment horizontal="right" vertical="center" wrapText="1" readingOrder="1"/>
    </xf>
    <xf numFmtId="0" fontId="8" fillId="0" borderId="1" xfId="0" applyNumberFormat="1" applyFont="1" applyFill="1" applyBorder="1" applyAlignment="1">
      <alignment horizontal="left" vertical="top" wrapText="1"/>
    </xf>
    <xf numFmtId="0" fontId="6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9" fontId="5" fillId="0" borderId="1" xfId="0" applyNumberFormat="1" applyFont="1" applyFill="1" applyBorder="1" applyAlignment="1">
      <alignment horizontal="righ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right" vertical="top"/>
    </xf>
    <xf numFmtId="4" fontId="4" fillId="3" borderId="0" xfId="0" applyNumberFormat="1" applyFont="1" applyFill="1"/>
    <xf numFmtId="49" fontId="5" fillId="3" borderId="1" xfId="0" applyNumberFormat="1" applyFont="1" applyFill="1" applyBorder="1" applyAlignment="1">
      <alignment horizontal="right" vertical="center" wrapText="1" readingOrder="1"/>
    </xf>
    <xf numFmtId="49" fontId="8" fillId="2" borderId="1" xfId="0" applyNumberFormat="1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49" fontId="3" fillId="3" borderId="1" xfId="0" applyNumberFormat="1" applyFont="1" applyFill="1" applyBorder="1" applyAlignment="1">
      <alignment horizontal="right" vertical="center" readingOrder="1"/>
    </xf>
    <xf numFmtId="49" fontId="3" fillId="2" borderId="1" xfId="0" applyNumberFormat="1" applyFont="1" applyFill="1" applyBorder="1" applyAlignment="1">
      <alignment horizontal="justify" vertical="top" wrapText="1"/>
    </xf>
    <xf numFmtId="49" fontId="7" fillId="3" borderId="1" xfId="0" applyNumberFormat="1" applyFont="1" applyFill="1" applyBorder="1" applyAlignment="1">
      <alignment horizontal="right" vertical="center"/>
    </xf>
    <xf numFmtId="49" fontId="7" fillId="3" borderId="2" xfId="0" applyNumberFormat="1" applyFont="1" applyFill="1" applyBorder="1" applyAlignment="1">
      <alignment horizontal="right" vertical="center"/>
    </xf>
    <xf numFmtId="4" fontId="7" fillId="3" borderId="1" xfId="0" applyNumberFormat="1" applyFont="1" applyFill="1" applyBorder="1" applyAlignment="1">
      <alignment vertical="center"/>
    </xf>
    <xf numFmtId="0" fontId="3" fillId="3" borderId="0" xfId="0" applyFont="1" applyFill="1" applyAlignment="1">
      <alignment horizontal="center" vertical="center" wrapText="1"/>
    </xf>
    <xf numFmtId="0" fontId="9" fillId="0" borderId="0" xfId="0" applyFont="1" applyAlignment="1">
      <alignment vertical="top" wrapText="1"/>
    </xf>
    <xf numFmtId="0" fontId="9" fillId="0" borderId="1" xfId="0" applyFont="1" applyFill="1" applyBorder="1" applyAlignment="1">
      <alignment horizontal="left" vertical="top" wrapText="1"/>
    </xf>
    <xf numFmtId="0" fontId="3" fillId="3" borderId="0" xfId="0" applyFont="1" applyFill="1" applyAlignment="1">
      <alignment vertical="top" wrapText="1"/>
    </xf>
    <xf numFmtId="0" fontId="3" fillId="3" borderId="0" xfId="0" applyFont="1" applyFill="1" applyAlignment="1">
      <alignment horizontal="right" vertical="top" wrapText="1"/>
    </xf>
    <xf numFmtId="0" fontId="5" fillId="3" borderId="0" xfId="0" applyFont="1" applyFill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textRotation="90" wrapText="1"/>
    </xf>
    <xf numFmtId="4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 readingOrder="1"/>
    </xf>
    <xf numFmtId="0" fontId="3" fillId="3" borderId="0" xfId="0" applyFont="1" applyFill="1" applyAlignment="1">
      <alignment horizontal="right" vertical="center" wrapText="1"/>
    </xf>
    <xf numFmtId="49" fontId="5" fillId="3" borderId="1" xfId="0" applyNumberFormat="1" applyFont="1" applyFill="1" applyBorder="1" applyAlignment="1">
      <alignment horizontal="center" vertical="center" textRotation="90" wrapText="1" readingOrder="1"/>
    </xf>
    <xf numFmtId="0" fontId="5" fillId="3" borderId="1" xfId="0" applyFont="1" applyFill="1" applyBorder="1" applyAlignment="1">
      <alignment horizontal="center" vertical="center" wrapText="1" readingOrder="1"/>
    </xf>
    <xf numFmtId="0" fontId="5" fillId="3" borderId="1" xfId="0" applyFont="1" applyFill="1" applyBorder="1" applyAlignment="1">
      <alignment horizontal="center" vertical="center" readingOrder="1"/>
    </xf>
    <xf numFmtId="0" fontId="5" fillId="3" borderId="1" xfId="0" applyFont="1" applyFill="1" applyBorder="1" applyAlignment="1">
      <alignment horizontal="center" vertical="center" textRotation="90" wrapText="1" readingOrder="1"/>
    </xf>
    <xf numFmtId="0" fontId="3" fillId="0" borderId="0" xfId="0" applyFont="1" applyFill="1" applyAlignment="1">
      <alignment horizontal="right" vertical="top" wrapText="1"/>
    </xf>
    <xf numFmtId="0" fontId="5" fillId="0" borderId="0" xfId="0" applyFont="1" applyFill="1" applyAlignment="1">
      <alignment horizontal="center" wrapText="1"/>
    </xf>
    <xf numFmtId="0" fontId="5" fillId="0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1"/>
  <sheetViews>
    <sheetView view="pageBreakPreview" topLeftCell="A83" zoomScale="72" zoomScaleNormal="85" zoomScaleSheetLayoutView="72" workbookViewId="0">
      <selection sqref="A1:I1"/>
    </sheetView>
  </sheetViews>
  <sheetFormatPr defaultColWidth="9.109375" defaultRowHeight="17.399999999999999" outlineLevelRow="1" x14ac:dyDescent="0.3"/>
  <cols>
    <col min="1" max="1" width="74.6640625" style="9" customWidth="1"/>
    <col min="2" max="2" width="8.33203125" style="8" customWidth="1"/>
    <col min="3" max="3" width="8" style="8" customWidth="1"/>
    <col min="4" max="4" width="7.6640625" style="8" customWidth="1"/>
    <col min="5" max="5" width="10.5546875" style="8" customWidth="1"/>
    <col min="6" max="8" width="9.88671875" style="8" customWidth="1"/>
    <col min="9" max="9" width="19.6640625" style="8" customWidth="1"/>
    <col min="10" max="10" width="20.109375" style="5" bestFit="1" customWidth="1"/>
    <col min="11" max="16384" width="9.109375" style="5"/>
  </cols>
  <sheetData>
    <row r="1" spans="1:10" ht="145.5" customHeight="1" x14ac:dyDescent="0.3">
      <c r="A1" s="85" t="s">
        <v>167</v>
      </c>
      <c r="B1" s="85"/>
      <c r="C1" s="85"/>
      <c r="D1" s="85"/>
      <c r="E1" s="85"/>
      <c r="F1" s="85"/>
      <c r="G1" s="85"/>
      <c r="H1" s="85"/>
      <c r="I1" s="85"/>
    </row>
    <row r="2" spans="1:10" ht="13.5" customHeight="1" x14ac:dyDescent="0.3">
      <c r="A2" s="6"/>
      <c r="B2" s="7"/>
      <c r="C2" s="7"/>
      <c r="D2" s="7"/>
      <c r="E2" s="7"/>
      <c r="F2" s="7"/>
      <c r="G2" s="7"/>
      <c r="H2" s="7"/>
      <c r="I2" s="7"/>
    </row>
    <row r="3" spans="1:10" ht="105.75" customHeight="1" x14ac:dyDescent="0.3">
      <c r="A3" s="86" t="s">
        <v>161</v>
      </c>
      <c r="B3" s="86"/>
      <c r="C3" s="86"/>
      <c r="D3" s="86"/>
      <c r="E3" s="86"/>
      <c r="F3" s="86"/>
      <c r="G3" s="86"/>
      <c r="H3" s="86"/>
      <c r="I3" s="86"/>
    </row>
    <row r="4" spans="1:10" ht="29.25" customHeight="1" x14ac:dyDescent="0.35">
      <c r="I4" s="10" t="s">
        <v>76</v>
      </c>
    </row>
    <row r="5" spans="1:10" ht="26.25" customHeight="1" x14ac:dyDescent="0.3">
      <c r="A5" s="89" t="s">
        <v>69</v>
      </c>
      <c r="B5" s="89" t="s">
        <v>73</v>
      </c>
      <c r="C5" s="89"/>
      <c r="D5" s="89"/>
      <c r="E5" s="89"/>
      <c r="F5" s="89"/>
      <c r="G5" s="89"/>
      <c r="H5" s="89"/>
      <c r="I5" s="88" t="s">
        <v>159</v>
      </c>
    </row>
    <row r="6" spans="1:10" ht="26.25" customHeight="1" x14ac:dyDescent="0.3">
      <c r="A6" s="89"/>
      <c r="B6" s="90" t="s">
        <v>65</v>
      </c>
      <c r="C6" s="90"/>
      <c r="D6" s="90"/>
      <c r="E6" s="90"/>
      <c r="F6" s="87" t="s">
        <v>64</v>
      </c>
      <c r="G6" s="87" t="s">
        <v>67</v>
      </c>
      <c r="H6" s="87" t="s">
        <v>66</v>
      </c>
      <c r="I6" s="88"/>
    </row>
    <row r="7" spans="1:10" ht="140.25" customHeight="1" x14ac:dyDescent="0.3">
      <c r="A7" s="89"/>
      <c r="B7" s="11" t="s">
        <v>63</v>
      </c>
      <c r="C7" s="11" t="s">
        <v>62</v>
      </c>
      <c r="D7" s="11" t="s">
        <v>61</v>
      </c>
      <c r="E7" s="11" t="s">
        <v>60</v>
      </c>
      <c r="F7" s="87"/>
      <c r="G7" s="87"/>
      <c r="H7" s="87"/>
      <c r="I7" s="88"/>
    </row>
    <row r="8" spans="1:10" x14ac:dyDescent="0.3">
      <c r="A8" s="12" t="s">
        <v>59</v>
      </c>
      <c r="B8" s="13"/>
      <c r="C8" s="13"/>
      <c r="D8" s="13"/>
      <c r="E8" s="13"/>
      <c r="F8" s="13"/>
      <c r="G8" s="13"/>
      <c r="H8" s="13"/>
      <c r="I8" s="14">
        <f>I9+I13+I16+I23+I26+I29+I34+I43+I46</f>
        <v>42232606</v>
      </c>
    </row>
    <row r="9" spans="1:10" ht="61.5" customHeight="1" outlineLevel="1" x14ac:dyDescent="0.3">
      <c r="A9" s="77" t="s">
        <v>158</v>
      </c>
      <c r="B9" s="16" t="s">
        <v>157</v>
      </c>
      <c r="C9" s="16" t="s">
        <v>2</v>
      </c>
      <c r="D9" s="16" t="s">
        <v>7</v>
      </c>
      <c r="E9" s="16" t="s">
        <v>6</v>
      </c>
      <c r="F9" s="16" t="s">
        <v>5</v>
      </c>
      <c r="G9" s="16" t="s">
        <v>7</v>
      </c>
      <c r="H9" s="16" t="s">
        <v>7</v>
      </c>
      <c r="I9" s="14">
        <f>I10</f>
        <v>921706</v>
      </c>
    </row>
    <row r="10" spans="1:10" ht="45" customHeight="1" outlineLevel="1" x14ac:dyDescent="0.3">
      <c r="A10" s="28" t="s">
        <v>48</v>
      </c>
      <c r="B10" s="76" t="s">
        <v>157</v>
      </c>
      <c r="C10" s="76" t="s">
        <v>2</v>
      </c>
      <c r="D10" s="76" t="s">
        <v>7</v>
      </c>
      <c r="E10" s="76" t="s">
        <v>47</v>
      </c>
      <c r="F10" s="76" t="s">
        <v>5</v>
      </c>
      <c r="G10" s="76" t="s">
        <v>7</v>
      </c>
      <c r="H10" s="76" t="s">
        <v>7</v>
      </c>
      <c r="I10" s="17">
        <f>I11+I12</f>
        <v>921706</v>
      </c>
    </row>
    <row r="11" spans="1:10" ht="84.75" customHeight="1" outlineLevel="1" x14ac:dyDescent="0.3">
      <c r="A11" s="28" t="s">
        <v>14</v>
      </c>
      <c r="B11" s="76" t="s">
        <v>157</v>
      </c>
      <c r="C11" s="76" t="s">
        <v>2</v>
      </c>
      <c r="D11" s="76" t="s">
        <v>7</v>
      </c>
      <c r="E11" s="76" t="s">
        <v>47</v>
      </c>
      <c r="F11" s="76" t="s">
        <v>13</v>
      </c>
      <c r="G11" s="76" t="s">
        <v>17</v>
      </c>
      <c r="H11" s="76" t="s">
        <v>33</v>
      </c>
      <c r="I11" s="17">
        <f>'Приложение 4'!J43</f>
        <v>871788</v>
      </c>
    </row>
    <row r="12" spans="1:10" ht="36" outlineLevel="1" x14ac:dyDescent="0.3">
      <c r="A12" s="21" t="s">
        <v>141</v>
      </c>
      <c r="B12" s="76" t="s">
        <v>157</v>
      </c>
      <c r="C12" s="76" t="s">
        <v>2</v>
      </c>
      <c r="D12" s="76" t="s">
        <v>7</v>
      </c>
      <c r="E12" s="76" t="s">
        <v>47</v>
      </c>
      <c r="F12" s="76" t="s">
        <v>0</v>
      </c>
      <c r="G12" s="76" t="s">
        <v>17</v>
      </c>
      <c r="H12" s="76" t="s">
        <v>33</v>
      </c>
      <c r="I12" s="17">
        <f>'Приложение 4'!J44</f>
        <v>49918</v>
      </c>
    </row>
    <row r="13" spans="1:10" ht="52.2" x14ac:dyDescent="0.3">
      <c r="A13" s="34" t="s">
        <v>123</v>
      </c>
      <c r="B13" s="16" t="s">
        <v>77</v>
      </c>
      <c r="C13" s="16" t="s">
        <v>2</v>
      </c>
      <c r="D13" s="16" t="s">
        <v>7</v>
      </c>
      <c r="E13" s="16" t="s">
        <v>6</v>
      </c>
      <c r="F13" s="16" t="s">
        <v>5</v>
      </c>
      <c r="G13" s="16" t="s">
        <v>7</v>
      </c>
      <c r="H13" s="16" t="s">
        <v>7</v>
      </c>
      <c r="I13" s="14">
        <f t="shared" ref="I13:I14" si="0">I14</f>
        <v>655000</v>
      </c>
      <c r="J13" s="72"/>
    </row>
    <row r="14" spans="1:10" ht="60.75" customHeight="1" outlineLevel="1" x14ac:dyDescent="0.3">
      <c r="A14" s="20" t="s">
        <v>140</v>
      </c>
      <c r="B14" s="19" t="s">
        <v>77</v>
      </c>
      <c r="C14" s="19" t="s">
        <v>2</v>
      </c>
      <c r="D14" s="19" t="s">
        <v>7</v>
      </c>
      <c r="E14" s="19" t="s">
        <v>37</v>
      </c>
      <c r="F14" s="19" t="s">
        <v>5</v>
      </c>
      <c r="G14" s="19" t="s">
        <v>7</v>
      </c>
      <c r="H14" s="19" t="s">
        <v>7</v>
      </c>
      <c r="I14" s="17">
        <f t="shared" si="0"/>
        <v>655000</v>
      </c>
    </row>
    <row r="15" spans="1:10" ht="36" outlineLevel="1" x14ac:dyDescent="0.3">
      <c r="A15" s="21" t="s">
        <v>141</v>
      </c>
      <c r="B15" s="19" t="s">
        <v>77</v>
      </c>
      <c r="C15" s="19" t="s">
        <v>2</v>
      </c>
      <c r="D15" s="19" t="s">
        <v>7</v>
      </c>
      <c r="E15" s="19" t="s">
        <v>37</v>
      </c>
      <c r="F15" s="19" t="s">
        <v>0</v>
      </c>
      <c r="G15" s="19" t="s">
        <v>1</v>
      </c>
      <c r="H15" s="19" t="s">
        <v>36</v>
      </c>
      <c r="I15" s="17">
        <f>'Приложение 4'!J35</f>
        <v>655000</v>
      </c>
    </row>
    <row r="16" spans="1:10" ht="49.5" customHeight="1" x14ac:dyDescent="0.3">
      <c r="A16" s="37" t="s">
        <v>124</v>
      </c>
      <c r="B16" s="73" t="s">
        <v>83</v>
      </c>
      <c r="C16" s="73" t="s">
        <v>2</v>
      </c>
      <c r="D16" s="73" t="s">
        <v>7</v>
      </c>
      <c r="E16" s="73" t="s">
        <v>6</v>
      </c>
      <c r="F16" s="73" t="s">
        <v>5</v>
      </c>
      <c r="G16" s="73" t="s">
        <v>7</v>
      </c>
      <c r="H16" s="73" t="s">
        <v>7</v>
      </c>
      <c r="I16" s="14">
        <f>I17+I19+I21</f>
        <v>7690918</v>
      </c>
    </row>
    <row r="17" spans="1:9" ht="36" outlineLevel="1" x14ac:dyDescent="0.3">
      <c r="A17" s="18" t="s">
        <v>84</v>
      </c>
      <c r="B17" s="19" t="s">
        <v>83</v>
      </c>
      <c r="C17" s="19" t="s">
        <v>2</v>
      </c>
      <c r="D17" s="19" t="s">
        <v>7</v>
      </c>
      <c r="E17" s="19" t="s">
        <v>22</v>
      </c>
      <c r="F17" s="19" t="s">
        <v>5</v>
      </c>
      <c r="G17" s="19" t="s">
        <v>7</v>
      </c>
      <c r="H17" s="19" t="s">
        <v>7</v>
      </c>
      <c r="I17" s="17">
        <f>I18</f>
        <v>4758600</v>
      </c>
    </row>
    <row r="18" spans="1:9" ht="36" outlineLevel="1" x14ac:dyDescent="0.3">
      <c r="A18" s="22" t="s">
        <v>141</v>
      </c>
      <c r="B18" s="19" t="s">
        <v>83</v>
      </c>
      <c r="C18" s="19" t="s">
        <v>2</v>
      </c>
      <c r="D18" s="19" t="s">
        <v>7</v>
      </c>
      <c r="E18" s="19" t="s">
        <v>22</v>
      </c>
      <c r="F18" s="19" t="s">
        <v>0</v>
      </c>
      <c r="G18" s="19" t="s">
        <v>12</v>
      </c>
      <c r="H18" s="19" t="s">
        <v>20</v>
      </c>
      <c r="I18" s="17">
        <f>'Приложение 4'!J66</f>
        <v>4758600</v>
      </c>
    </row>
    <row r="19" spans="1:9" ht="36" outlineLevel="1" x14ac:dyDescent="0.3">
      <c r="A19" s="22" t="s">
        <v>85</v>
      </c>
      <c r="B19" s="19" t="s">
        <v>83</v>
      </c>
      <c r="C19" s="19" t="s">
        <v>2</v>
      </c>
      <c r="D19" s="19" t="s">
        <v>7</v>
      </c>
      <c r="E19" s="19" t="s">
        <v>147</v>
      </c>
      <c r="F19" s="19" t="s">
        <v>5</v>
      </c>
      <c r="G19" s="19" t="s">
        <v>7</v>
      </c>
      <c r="H19" s="19" t="s">
        <v>7</v>
      </c>
      <c r="I19" s="17">
        <f>I20</f>
        <v>2932318</v>
      </c>
    </row>
    <row r="20" spans="1:9" ht="36" outlineLevel="1" x14ac:dyDescent="0.3">
      <c r="A20" s="22" t="s">
        <v>141</v>
      </c>
      <c r="B20" s="19" t="s">
        <v>83</v>
      </c>
      <c r="C20" s="19" t="s">
        <v>2</v>
      </c>
      <c r="D20" s="19" t="s">
        <v>7</v>
      </c>
      <c r="E20" s="19" t="s">
        <v>147</v>
      </c>
      <c r="F20" s="19" t="s">
        <v>0</v>
      </c>
      <c r="G20" s="19" t="s">
        <v>12</v>
      </c>
      <c r="H20" s="19" t="s">
        <v>20</v>
      </c>
      <c r="I20" s="17">
        <f>'Приложение 4'!J68</f>
        <v>2932318</v>
      </c>
    </row>
    <row r="21" spans="1:9" ht="42.75" customHeight="1" outlineLevel="1" x14ac:dyDescent="0.3">
      <c r="A21" s="22" t="s">
        <v>154</v>
      </c>
      <c r="B21" s="19" t="s">
        <v>83</v>
      </c>
      <c r="C21" s="19" t="s">
        <v>2</v>
      </c>
      <c r="D21" s="19" t="s">
        <v>7</v>
      </c>
      <c r="E21" s="19" t="s">
        <v>148</v>
      </c>
      <c r="F21" s="19" t="s">
        <v>5</v>
      </c>
      <c r="G21" s="19" t="s">
        <v>7</v>
      </c>
      <c r="H21" s="19" t="s">
        <v>7</v>
      </c>
      <c r="I21" s="17">
        <f>I22</f>
        <v>0</v>
      </c>
    </row>
    <row r="22" spans="1:9" ht="36" outlineLevel="1" x14ac:dyDescent="0.3">
      <c r="A22" s="22" t="s">
        <v>141</v>
      </c>
      <c r="B22" s="19" t="s">
        <v>83</v>
      </c>
      <c r="C22" s="19" t="s">
        <v>2</v>
      </c>
      <c r="D22" s="19" t="s">
        <v>7</v>
      </c>
      <c r="E22" s="19" t="s">
        <v>148</v>
      </c>
      <c r="F22" s="19" t="s">
        <v>0</v>
      </c>
      <c r="G22" s="19" t="s">
        <v>12</v>
      </c>
      <c r="H22" s="19" t="s">
        <v>20</v>
      </c>
      <c r="I22" s="17">
        <f>'Приложение 4'!J70</f>
        <v>0</v>
      </c>
    </row>
    <row r="23" spans="1:9" ht="65.25" customHeight="1" x14ac:dyDescent="0.3">
      <c r="A23" s="39" t="s">
        <v>125</v>
      </c>
      <c r="B23" s="73" t="s">
        <v>94</v>
      </c>
      <c r="C23" s="73" t="s">
        <v>2</v>
      </c>
      <c r="D23" s="73" t="s">
        <v>7</v>
      </c>
      <c r="E23" s="73" t="s">
        <v>6</v>
      </c>
      <c r="F23" s="73" t="s">
        <v>5</v>
      </c>
      <c r="G23" s="73" t="s">
        <v>7</v>
      </c>
      <c r="H23" s="73" t="s">
        <v>7</v>
      </c>
      <c r="I23" s="14">
        <f t="shared" ref="I23:I24" si="1">I24</f>
        <v>5770000</v>
      </c>
    </row>
    <row r="24" spans="1:9" ht="18" outlineLevel="1" x14ac:dyDescent="0.3">
      <c r="A24" s="18" t="s">
        <v>95</v>
      </c>
      <c r="B24" s="19" t="s">
        <v>94</v>
      </c>
      <c r="C24" s="19" t="s">
        <v>2</v>
      </c>
      <c r="D24" s="19" t="s">
        <v>7</v>
      </c>
      <c r="E24" s="19" t="s">
        <v>96</v>
      </c>
      <c r="F24" s="19" t="s">
        <v>5</v>
      </c>
      <c r="G24" s="19" t="s">
        <v>7</v>
      </c>
      <c r="H24" s="19" t="s">
        <v>7</v>
      </c>
      <c r="I24" s="17">
        <f t="shared" si="1"/>
        <v>5770000</v>
      </c>
    </row>
    <row r="25" spans="1:9" ht="36" outlineLevel="1" x14ac:dyDescent="0.3">
      <c r="A25" s="22" t="s">
        <v>141</v>
      </c>
      <c r="B25" s="23" t="s">
        <v>94</v>
      </c>
      <c r="C25" s="23" t="s">
        <v>2</v>
      </c>
      <c r="D25" s="23" t="s">
        <v>7</v>
      </c>
      <c r="E25" s="23" t="s">
        <v>96</v>
      </c>
      <c r="F25" s="23" t="s">
        <v>0</v>
      </c>
      <c r="G25" s="23" t="s">
        <v>3</v>
      </c>
      <c r="H25" s="23" t="s">
        <v>33</v>
      </c>
      <c r="I25" s="17">
        <f>'Приложение 4'!J91</f>
        <v>5770000</v>
      </c>
    </row>
    <row r="26" spans="1:9" ht="52.2" x14ac:dyDescent="0.3">
      <c r="A26" s="74" t="s">
        <v>126</v>
      </c>
      <c r="B26" s="16" t="s">
        <v>97</v>
      </c>
      <c r="C26" s="16" t="s">
        <v>2</v>
      </c>
      <c r="D26" s="16" t="s">
        <v>7</v>
      </c>
      <c r="E26" s="16" t="s">
        <v>6</v>
      </c>
      <c r="F26" s="16" t="s">
        <v>5</v>
      </c>
      <c r="G26" s="16" t="s">
        <v>7</v>
      </c>
      <c r="H26" s="16" t="s">
        <v>7</v>
      </c>
      <c r="I26" s="14">
        <f t="shared" ref="I26:I27" si="2">I27</f>
        <v>2849560</v>
      </c>
    </row>
    <row r="27" spans="1:9" ht="36" outlineLevel="1" x14ac:dyDescent="0.3">
      <c r="A27" s="24" t="s">
        <v>98</v>
      </c>
      <c r="B27" s="23" t="s">
        <v>97</v>
      </c>
      <c r="C27" s="23" t="s">
        <v>2</v>
      </c>
      <c r="D27" s="23" t="s">
        <v>7</v>
      </c>
      <c r="E27" s="23" t="s">
        <v>99</v>
      </c>
      <c r="F27" s="23" t="s">
        <v>5</v>
      </c>
      <c r="G27" s="23" t="s">
        <v>7</v>
      </c>
      <c r="H27" s="23" t="s">
        <v>7</v>
      </c>
      <c r="I27" s="17">
        <f t="shared" si="2"/>
        <v>2849560</v>
      </c>
    </row>
    <row r="28" spans="1:9" ht="36" outlineLevel="1" x14ac:dyDescent="0.3">
      <c r="A28" s="24" t="s">
        <v>141</v>
      </c>
      <c r="B28" s="23" t="s">
        <v>97</v>
      </c>
      <c r="C28" s="23" t="s">
        <v>2</v>
      </c>
      <c r="D28" s="23" t="s">
        <v>7</v>
      </c>
      <c r="E28" s="23" t="s">
        <v>99</v>
      </c>
      <c r="F28" s="23" t="s">
        <v>0</v>
      </c>
      <c r="G28" s="23" t="s">
        <v>3</v>
      </c>
      <c r="H28" s="23" t="s">
        <v>33</v>
      </c>
      <c r="I28" s="17">
        <f>'Приложение 4'!J94</f>
        <v>2849560</v>
      </c>
    </row>
    <row r="29" spans="1:9" s="32" customFormat="1" ht="36" x14ac:dyDescent="0.3">
      <c r="A29" s="15" t="s">
        <v>127</v>
      </c>
      <c r="B29" s="16" t="s">
        <v>128</v>
      </c>
      <c r="C29" s="16" t="s">
        <v>2</v>
      </c>
      <c r="D29" s="16" t="s">
        <v>7</v>
      </c>
      <c r="E29" s="16" t="s">
        <v>6</v>
      </c>
      <c r="F29" s="16" t="s">
        <v>5</v>
      </c>
      <c r="G29" s="16" t="s">
        <v>7</v>
      </c>
      <c r="H29" s="16" t="s">
        <v>7</v>
      </c>
      <c r="I29" s="14">
        <f>I30+I32</f>
        <v>1700000</v>
      </c>
    </row>
    <row r="30" spans="1:9" ht="81" customHeight="1" outlineLevel="1" x14ac:dyDescent="0.3">
      <c r="A30" s="26" t="s">
        <v>121</v>
      </c>
      <c r="B30" s="23" t="s">
        <v>128</v>
      </c>
      <c r="C30" s="23" t="s">
        <v>2</v>
      </c>
      <c r="D30" s="23" t="s">
        <v>7</v>
      </c>
      <c r="E30" s="23" t="s">
        <v>144</v>
      </c>
      <c r="F30" s="23" t="s">
        <v>5</v>
      </c>
      <c r="G30" s="23" t="s">
        <v>7</v>
      </c>
      <c r="H30" s="23" t="s">
        <v>7</v>
      </c>
      <c r="I30" s="17">
        <f>I31</f>
        <v>1500000</v>
      </c>
    </row>
    <row r="31" spans="1:9" ht="18" outlineLevel="1" x14ac:dyDescent="0.3">
      <c r="A31" s="26" t="s">
        <v>11</v>
      </c>
      <c r="B31" s="23" t="s">
        <v>128</v>
      </c>
      <c r="C31" s="23" t="s">
        <v>2</v>
      </c>
      <c r="D31" s="23" t="s">
        <v>7</v>
      </c>
      <c r="E31" s="23" t="s">
        <v>144</v>
      </c>
      <c r="F31" s="23" t="s">
        <v>9</v>
      </c>
      <c r="G31" s="23" t="s">
        <v>12</v>
      </c>
      <c r="H31" s="23" t="s">
        <v>24</v>
      </c>
      <c r="I31" s="17">
        <f>'Приложение 4'!J60</f>
        <v>1500000</v>
      </c>
    </row>
    <row r="32" spans="1:9" ht="82.5" customHeight="1" outlineLevel="1" x14ac:dyDescent="0.3">
      <c r="A32" s="26" t="s">
        <v>146</v>
      </c>
      <c r="B32" s="23" t="s">
        <v>128</v>
      </c>
      <c r="C32" s="23" t="s">
        <v>2</v>
      </c>
      <c r="D32" s="23" t="s">
        <v>7</v>
      </c>
      <c r="E32" s="23" t="s">
        <v>145</v>
      </c>
      <c r="F32" s="23" t="s">
        <v>5</v>
      </c>
      <c r="G32" s="23" t="s">
        <v>7</v>
      </c>
      <c r="H32" s="23" t="s">
        <v>7</v>
      </c>
      <c r="I32" s="17">
        <f>I33</f>
        <v>200000</v>
      </c>
    </row>
    <row r="33" spans="1:9" ht="27" customHeight="1" outlineLevel="1" x14ac:dyDescent="0.3">
      <c r="A33" s="26" t="s">
        <v>11</v>
      </c>
      <c r="B33" s="23" t="s">
        <v>128</v>
      </c>
      <c r="C33" s="23" t="s">
        <v>2</v>
      </c>
      <c r="D33" s="23" t="s">
        <v>7</v>
      </c>
      <c r="E33" s="23" t="s">
        <v>145</v>
      </c>
      <c r="F33" s="23" t="s">
        <v>9</v>
      </c>
      <c r="G33" s="23" t="s">
        <v>12</v>
      </c>
      <c r="H33" s="23" t="s">
        <v>24</v>
      </c>
      <c r="I33" s="17">
        <f>'Приложение 4'!J62</f>
        <v>200000</v>
      </c>
    </row>
    <row r="34" spans="1:9" ht="56.25" customHeight="1" x14ac:dyDescent="0.3">
      <c r="A34" s="37" t="s">
        <v>129</v>
      </c>
      <c r="B34" s="16" t="s">
        <v>130</v>
      </c>
      <c r="C34" s="16" t="s">
        <v>2</v>
      </c>
      <c r="D34" s="16" t="s">
        <v>7</v>
      </c>
      <c r="E34" s="16" t="s">
        <v>6</v>
      </c>
      <c r="F34" s="16" t="s">
        <v>5</v>
      </c>
      <c r="G34" s="16" t="s">
        <v>7</v>
      </c>
      <c r="H34" s="16" t="s">
        <v>7</v>
      </c>
      <c r="I34" s="14">
        <f>I35+I37+I39+I41</f>
        <v>1915500</v>
      </c>
    </row>
    <row r="35" spans="1:9" ht="24" customHeight="1" outlineLevel="1" x14ac:dyDescent="0.3">
      <c r="A35" s="18" t="s">
        <v>87</v>
      </c>
      <c r="B35" s="23" t="s">
        <v>130</v>
      </c>
      <c r="C35" s="23" t="s">
        <v>2</v>
      </c>
      <c r="D35" s="23" t="s">
        <v>7</v>
      </c>
      <c r="E35" s="23" t="s">
        <v>90</v>
      </c>
      <c r="F35" s="23" t="s">
        <v>5</v>
      </c>
      <c r="G35" s="23" t="s">
        <v>7</v>
      </c>
      <c r="H35" s="23" t="s">
        <v>7</v>
      </c>
      <c r="I35" s="17">
        <f>I36</f>
        <v>335000</v>
      </c>
    </row>
    <row r="36" spans="1:9" ht="36" outlineLevel="1" x14ac:dyDescent="0.3">
      <c r="A36" s="22" t="s">
        <v>141</v>
      </c>
      <c r="B36" s="23" t="s">
        <v>130</v>
      </c>
      <c r="C36" s="23" t="s">
        <v>2</v>
      </c>
      <c r="D36" s="23" t="s">
        <v>7</v>
      </c>
      <c r="E36" s="23" t="s">
        <v>90</v>
      </c>
      <c r="F36" s="23" t="s">
        <v>0</v>
      </c>
      <c r="G36" s="23" t="s">
        <v>3</v>
      </c>
      <c r="H36" s="23" t="s">
        <v>1</v>
      </c>
      <c r="I36" s="17">
        <f>'Приложение 4'!J81</f>
        <v>335000</v>
      </c>
    </row>
    <row r="37" spans="1:9" ht="18" outlineLevel="1" x14ac:dyDescent="0.3">
      <c r="A37" s="22" t="s">
        <v>88</v>
      </c>
      <c r="B37" s="23" t="s">
        <v>130</v>
      </c>
      <c r="C37" s="23" t="s">
        <v>2</v>
      </c>
      <c r="D37" s="23" t="s">
        <v>7</v>
      </c>
      <c r="E37" s="23" t="s">
        <v>91</v>
      </c>
      <c r="F37" s="23" t="s">
        <v>5</v>
      </c>
      <c r="G37" s="23" t="s">
        <v>7</v>
      </c>
      <c r="H37" s="23" t="s">
        <v>7</v>
      </c>
      <c r="I37" s="17">
        <f>I38</f>
        <v>465500</v>
      </c>
    </row>
    <row r="38" spans="1:9" ht="36" outlineLevel="1" x14ac:dyDescent="0.3">
      <c r="A38" s="22" t="s">
        <v>21</v>
      </c>
      <c r="B38" s="23" t="s">
        <v>130</v>
      </c>
      <c r="C38" s="23" t="s">
        <v>2</v>
      </c>
      <c r="D38" s="23" t="s">
        <v>7</v>
      </c>
      <c r="E38" s="23" t="s">
        <v>91</v>
      </c>
      <c r="F38" s="23" t="s">
        <v>0</v>
      </c>
      <c r="G38" s="23" t="s">
        <v>3</v>
      </c>
      <c r="H38" s="23" t="s">
        <v>1</v>
      </c>
      <c r="I38" s="17">
        <f>'Приложение 4'!J83</f>
        <v>465500</v>
      </c>
    </row>
    <row r="39" spans="1:9" ht="18" outlineLevel="1" x14ac:dyDescent="0.3">
      <c r="A39" s="22" t="s">
        <v>89</v>
      </c>
      <c r="B39" s="23" t="s">
        <v>130</v>
      </c>
      <c r="C39" s="23" t="s">
        <v>2</v>
      </c>
      <c r="D39" s="23" t="s">
        <v>7</v>
      </c>
      <c r="E39" s="23" t="s">
        <v>92</v>
      </c>
      <c r="F39" s="23" t="s">
        <v>5</v>
      </c>
      <c r="G39" s="23" t="s">
        <v>7</v>
      </c>
      <c r="H39" s="23" t="s">
        <v>7</v>
      </c>
      <c r="I39" s="17">
        <f>I40</f>
        <v>115000</v>
      </c>
    </row>
    <row r="40" spans="1:9" ht="36" outlineLevel="1" x14ac:dyDescent="0.3">
      <c r="A40" s="22" t="s">
        <v>141</v>
      </c>
      <c r="B40" s="23" t="s">
        <v>130</v>
      </c>
      <c r="C40" s="23" t="s">
        <v>2</v>
      </c>
      <c r="D40" s="23" t="s">
        <v>7</v>
      </c>
      <c r="E40" s="23" t="s">
        <v>92</v>
      </c>
      <c r="F40" s="23" t="s">
        <v>0</v>
      </c>
      <c r="G40" s="23" t="s">
        <v>3</v>
      </c>
      <c r="H40" s="23" t="s">
        <v>17</v>
      </c>
      <c r="I40" s="17">
        <f>'Приложение 4'!J87</f>
        <v>115000</v>
      </c>
    </row>
    <row r="41" spans="1:9" ht="54" outlineLevel="1" x14ac:dyDescent="0.3">
      <c r="A41" s="18" t="s">
        <v>133</v>
      </c>
      <c r="B41" s="23" t="s">
        <v>130</v>
      </c>
      <c r="C41" s="23" t="s">
        <v>2</v>
      </c>
      <c r="D41" s="23" t="s">
        <v>7</v>
      </c>
      <c r="E41" s="23" t="s">
        <v>149</v>
      </c>
      <c r="F41" s="23" t="s">
        <v>5</v>
      </c>
      <c r="G41" s="23" t="s">
        <v>7</v>
      </c>
      <c r="H41" s="23" t="s">
        <v>7</v>
      </c>
      <c r="I41" s="17">
        <f>I42</f>
        <v>1000000</v>
      </c>
    </row>
    <row r="42" spans="1:9" ht="18" outlineLevel="1" x14ac:dyDescent="0.3">
      <c r="A42" s="18" t="s">
        <v>11</v>
      </c>
      <c r="B42" s="23" t="s">
        <v>130</v>
      </c>
      <c r="C42" s="23" t="s">
        <v>2</v>
      </c>
      <c r="D42" s="23" t="s">
        <v>7</v>
      </c>
      <c r="E42" s="23" t="s">
        <v>149</v>
      </c>
      <c r="F42" s="23" t="s">
        <v>9</v>
      </c>
      <c r="G42" s="23" t="s">
        <v>3</v>
      </c>
      <c r="H42" s="23" t="s">
        <v>3</v>
      </c>
      <c r="I42" s="17">
        <f>'Приложение 4'!J101</f>
        <v>1000000</v>
      </c>
    </row>
    <row r="43" spans="1:9" ht="42" customHeight="1" x14ac:dyDescent="0.3">
      <c r="A43" s="37" t="s">
        <v>131</v>
      </c>
      <c r="B43" s="78">
        <v>67</v>
      </c>
      <c r="C43" s="78">
        <v>0</v>
      </c>
      <c r="D43" s="78" t="s">
        <v>7</v>
      </c>
      <c r="E43" s="78" t="s">
        <v>6</v>
      </c>
      <c r="F43" s="79" t="s">
        <v>5</v>
      </c>
      <c r="G43" s="78" t="s">
        <v>7</v>
      </c>
      <c r="H43" s="78" t="s">
        <v>7</v>
      </c>
      <c r="I43" s="80">
        <f t="shared" ref="I43:I44" si="3">I44</f>
        <v>577000</v>
      </c>
    </row>
    <row r="44" spans="1:9" ht="18" outlineLevel="1" x14ac:dyDescent="0.3">
      <c r="A44" s="18" t="s">
        <v>75</v>
      </c>
      <c r="B44" s="23" t="s">
        <v>132</v>
      </c>
      <c r="C44" s="23" t="s">
        <v>2</v>
      </c>
      <c r="D44" s="23" t="s">
        <v>7</v>
      </c>
      <c r="E44" s="23" t="s">
        <v>74</v>
      </c>
      <c r="F44" s="23" t="s">
        <v>5</v>
      </c>
      <c r="G44" s="23" t="s">
        <v>7</v>
      </c>
      <c r="H44" s="23" t="s">
        <v>7</v>
      </c>
      <c r="I44" s="17">
        <f t="shared" si="3"/>
        <v>577000</v>
      </c>
    </row>
    <row r="45" spans="1:9" ht="36" outlineLevel="1" x14ac:dyDescent="0.3">
      <c r="A45" s="22" t="s">
        <v>141</v>
      </c>
      <c r="B45" s="23" t="s">
        <v>132</v>
      </c>
      <c r="C45" s="23" t="s">
        <v>2</v>
      </c>
      <c r="D45" s="23" t="s">
        <v>7</v>
      </c>
      <c r="E45" s="23" t="s">
        <v>74</v>
      </c>
      <c r="F45" s="23" t="s">
        <v>0</v>
      </c>
      <c r="G45" s="23" t="s">
        <v>3</v>
      </c>
      <c r="H45" s="23" t="s">
        <v>33</v>
      </c>
      <c r="I45" s="17">
        <f>'Приложение 4'!J97</f>
        <v>577000</v>
      </c>
    </row>
    <row r="46" spans="1:9" x14ac:dyDescent="0.3">
      <c r="A46" s="34" t="s">
        <v>15</v>
      </c>
      <c r="B46" s="13">
        <v>99</v>
      </c>
      <c r="C46" s="16" t="s">
        <v>2</v>
      </c>
      <c r="D46" s="16" t="s">
        <v>7</v>
      </c>
      <c r="E46" s="16" t="s">
        <v>6</v>
      </c>
      <c r="F46" s="16" t="s">
        <v>5</v>
      </c>
      <c r="G46" s="16" t="s">
        <v>7</v>
      </c>
      <c r="H46" s="16" t="s">
        <v>7</v>
      </c>
      <c r="I46" s="14">
        <f>I47+I49+I51+I53+I55+I57+I61+I63+I65+I67+I69+I71+I73+I75+I77+I79+I81+I87+I90+I60</f>
        <v>20152922</v>
      </c>
    </row>
    <row r="47" spans="1:9" ht="18" outlineLevel="1" x14ac:dyDescent="0.3">
      <c r="A47" s="26" t="s">
        <v>54</v>
      </c>
      <c r="B47" s="25">
        <v>99</v>
      </c>
      <c r="C47" s="25">
        <v>0</v>
      </c>
      <c r="D47" s="23" t="s">
        <v>7</v>
      </c>
      <c r="E47" s="23" t="s">
        <v>139</v>
      </c>
      <c r="F47" s="23" t="s">
        <v>5</v>
      </c>
      <c r="G47" s="23" t="s">
        <v>7</v>
      </c>
      <c r="H47" s="23" t="s">
        <v>7</v>
      </c>
      <c r="I47" s="17">
        <f>I48</f>
        <v>400000</v>
      </c>
    </row>
    <row r="48" spans="1:9" ht="18" outlineLevel="1" x14ac:dyDescent="0.3">
      <c r="A48" s="26" t="s">
        <v>11</v>
      </c>
      <c r="B48" s="25">
        <v>99</v>
      </c>
      <c r="C48" s="25">
        <v>0</v>
      </c>
      <c r="D48" s="23" t="s">
        <v>7</v>
      </c>
      <c r="E48" s="23" t="s">
        <v>139</v>
      </c>
      <c r="F48" s="23" t="s">
        <v>9</v>
      </c>
      <c r="G48" s="23" t="s">
        <v>1</v>
      </c>
      <c r="H48" s="23" t="s">
        <v>4</v>
      </c>
      <c r="I48" s="17">
        <f>'Приложение 4'!J31</f>
        <v>400000</v>
      </c>
    </row>
    <row r="49" spans="1:9" ht="36" outlineLevel="1" x14ac:dyDescent="0.3">
      <c r="A49" s="15" t="s">
        <v>156</v>
      </c>
      <c r="B49" s="25">
        <v>99</v>
      </c>
      <c r="C49" s="25">
        <v>0</v>
      </c>
      <c r="D49" s="23" t="s">
        <v>7</v>
      </c>
      <c r="E49" s="23" t="s">
        <v>155</v>
      </c>
      <c r="F49" s="23" t="s">
        <v>5</v>
      </c>
      <c r="G49" s="23" t="s">
        <v>7</v>
      </c>
      <c r="H49" s="23" t="s">
        <v>7</v>
      </c>
      <c r="I49" s="17">
        <f>I50</f>
        <v>1140000</v>
      </c>
    </row>
    <row r="50" spans="1:9" ht="80.25" customHeight="1" outlineLevel="1" x14ac:dyDescent="0.3">
      <c r="A50" s="26" t="s">
        <v>14</v>
      </c>
      <c r="B50" s="25">
        <v>99</v>
      </c>
      <c r="C50" s="25">
        <v>0</v>
      </c>
      <c r="D50" s="23" t="s">
        <v>7</v>
      </c>
      <c r="E50" s="23" t="s">
        <v>155</v>
      </c>
      <c r="F50" s="23" t="s">
        <v>13</v>
      </c>
      <c r="G50" s="23" t="s">
        <v>1</v>
      </c>
      <c r="H50" s="23" t="s">
        <v>33</v>
      </c>
      <c r="I50" s="17">
        <f>'Приложение 4'!J133</f>
        <v>1140000</v>
      </c>
    </row>
    <row r="51" spans="1:9" ht="54" outlineLevel="1" x14ac:dyDescent="0.35">
      <c r="A51" s="29" t="s">
        <v>79</v>
      </c>
      <c r="B51" s="25">
        <v>99</v>
      </c>
      <c r="C51" s="25">
        <v>0</v>
      </c>
      <c r="D51" s="23" t="s">
        <v>7</v>
      </c>
      <c r="E51" s="23" t="s">
        <v>78</v>
      </c>
      <c r="F51" s="23" t="s">
        <v>5</v>
      </c>
      <c r="G51" s="23" t="s">
        <v>7</v>
      </c>
      <c r="H51" s="23" t="s">
        <v>7</v>
      </c>
      <c r="I51" s="17">
        <f>I52</f>
        <v>760000</v>
      </c>
    </row>
    <row r="52" spans="1:9" ht="36" outlineLevel="1" x14ac:dyDescent="0.3">
      <c r="A52" s="30" t="s">
        <v>141</v>
      </c>
      <c r="B52" s="25">
        <v>99</v>
      </c>
      <c r="C52" s="25">
        <v>0</v>
      </c>
      <c r="D52" s="23" t="s">
        <v>7</v>
      </c>
      <c r="E52" s="25">
        <v>21801</v>
      </c>
      <c r="F52" s="25">
        <v>200</v>
      </c>
      <c r="G52" s="23" t="s">
        <v>33</v>
      </c>
      <c r="H52" s="23" t="s">
        <v>20</v>
      </c>
      <c r="I52" s="17">
        <f>'Приложение 4'!J49</f>
        <v>760000</v>
      </c>
    </row>
    <row r="53" spans="1:9" ht="36" outlineLevel="1" x14ac:dyDescent="0.3">
      <c r="A53" s="18" t="s">
        <v>81</v>
      </c>
      <c r="B53" s="25">
        <v>99</v>
      </c>
      <c r="C53" s="25">
        <v>0</v>
      </c>
      <c r="D53" s="23" t="s">
        <v>7</v>
      </c>
      <c r="E53" s="23" t="s">
        <v>82</v>
      </c>
      <c r="F53" s="23" t="s">
        <v>5</v>
      </c>
      <c r="G53" s="23" t="s">
        <v>7</v>
      </c>
      <c r="H53" s="23" t="s">
        <v>7</v>
      </c>
      <c r="I53" s="17">
        <f>I54</f>
        <v>901000</v>
      </c>
    </row>
    <row r="54" spans="1:9" ht="36" outlineLevel="1" x14ac:dyDescent="0.3">
      <c r="A54" s="21" t="s">
        <v>141</v>
      </c>
      <c r="B54" s="25">
        <v>99</v>
      </c>
      <c r="C54" s="25">
        <v>0</v>
      </c>
      <c r="D54" s="23" t="s">
        <v>7</v>
      </c>
      <c r="E54" s="23" t="s">
        <v>82</v>
      </c>
      <c r="F54" s="23" t="s">
        <v>0</v>
      </c>
      <c r="G54" s="23" t="s">
        <v>12</v>
      </c>
      <c r="H54" s="23" t="s">
        <v>28</v>
      </c>
      <c r="I54" s="17">
        <f>'Приложение 4'!J56</f>
        <v>901000</v>
      </c>
    </row>
    <row r="55" spans="1:9" ht="18" outlineLevel="1" x14ac:dyDescent="0.3">
      <c r="A55" s="18" t="s">
        <v>102</v>
      </c>
      <c r="B55" s="25">
        <v>99</v>
      </c>
      <c r="C55" s="25">
        <v>0</v>
      </c>
      <c r="D55" s="23" t="s">
        <v>7</v>
      </c>
      <c r="E55" s="23" t="s">
        <v>101</v>
      </c>
      <c r="F55" s="23" t="s">
        <v>5</v>
      </c>
      <c r="G55" s="23" t="s">
        <v>7</v>
      </c>
      <c r="H55" s="23" t="s">
        <v>7</v>
      </c>
      <c r="I55" s="17">
        <f>I56</f>
        <v>370000</v>
      </c>
    </row>
    <row r="56" spans="1:9" ht="36" outlineLevel="1" x14ac:dyDescent="0.3">
      <c r="A56" s="21" t="s">
        <v>141</v>
      </c>
      <c r="B56" s="25">
        <v>99</v>
      </c>
      <c r="C56" s="25">
        <v>0</v>
      </c>
      <c r="D56" s="23" t="s">
        <v>7</v>
      </c>
      <c r="E56" s="23" t="s">
        <v>101</v>
      </c>
      <c r="F56" s="23" t="s">
        <v>0</v>
      </c>
      <c r="G56" s="23" t="s">
        <v>29</v>
      </c>
      <c r="H56" s="23" t="s">
        <v>33</v>
      </c>
      <c r="I56" s="17">
        <f>'Приложение 4'!J118</f>
        <v>370000</v>
      </c>
    </row>
    <row r="57" spans="1:9" ht="62.25" customHeight="1" outlineLevel="1" x14ac:dyDescent="0.3">
      <c r="A57" s="22" t="s">
        <v>111</v>
      </c>
      <c r="B57" s="25">
        <v>99</v>
      </c>
      <c r="C57" s="25">
        <v>0</v>
      </c>
      <c r="D57" s="23" t="s">
        <v>7</v>
      </c>
      <c r="E57" s="23" t="s">
        <v>110</v>
      </c>
      <c r="F57" s="23" t="s">
        <v>5</v>
      </c>
      <c r="G57" s="23" t="s">
        <v>7</v>
      </c>
      <c r="H57" s="23" t="s">
        <v>7</v>
      </c>
      <c r="I57" s="17">
        <f>I58</f>
        <v>110000</v>
      </c>
    </row>
    <row r="58" spans="1:9" ht="21.75" customHeight="1" outlineLevel="1" x14ac:dyDescent="0.3">
      <c r="A58" s="22" t="s">
        <v>45</v>
      </c>
      <c r="B58" s="71">
        <v>99</v>
      </c>
      <c r="C58" s="71">
        <v>0</v>
      </c>
      <c r="D58" s="46" t="s">
        <v>7</v>
      </c>
      <c r="E58" s="46" t="s">
        <v>110</v>
      </c>
      <c r="F58" s="46" t="s">
        <v>44</v>
      </c>
      <c r="G58" s="46" t="s">
        <v>1</v>
      </c>
      <c r="H58" s="46" t="s">
        <v>12</v>
      </c>
      <c r="I58" s="17">
        <f>'Приложение 4'!J21</f>
        <v>110000</v>
      </c>
    </row>
    <row r="59" spans="1:9" ht="78" customHeight="1" outlineLevel="1" x14ac:dyDescent="0.3">
      <c r="A59" s="84" t="s">
        <v>164</v>
      </c>
      <c r="B59" s="71">
        <v>99</v>
      </c>
      <c r="C59" s="71">
        <v>0</v>
      </c>
      <c r="D59" s="46" t="s">
        <v>7</v>
      </c>
      <c r="E59" s="46" t="s">
        <v>165</v>
      </c>
      <c r="F59" s="46" t="s">
        <v>5</v>
      </c>
      <c r="G59" s="46" t="s">
        <v>7</v>
      </c>
      <c r="H59" s="46" t="s">
        <v>7</v>
      </c>
      <c r="I59" s="17">
        <v>50000</v>
      </c>
    </row>
    <row r="60" spans="1:9" ht="24.75" customHeight="1" outlineLevel="1" x14ac:dyDescent="0.3">
      <c r="A60" s="22" t="s">
        <v>45</v>
      </c>
      <c r="B60" s="71">
        <v>99</v>
      </c>
      <c r="C60" s="71">
        <v>0</v>
      </c>
      <c r="D60" s="46" t="s">
        <v>7</v>
      </c>
      <c r="E60" s="46" t="s">
        <v>165</v>
      </c>
      <c r="F60" s="46" t="s">
        <v>44</v>
      </c>
      <c r="G60" s="46" t="s">
        <v>1</v>
      </c>
      <c r="H60" s="46" t="s">
        <v>28</v>
      </c>
      <c r="I60" s="17">
        <v>50000</v>
      </c>
    </row>
    <row r="61" spans="1:9" ht="98.25" customHeight="1" outlineLevel="1" x14ac:dyDescent="0.3">
      <c r="A61" s="27" t="s">
        <v>113</v>
      </c>
      <c r="B61" s="25">
        <v>99</v>
      </c>
      <c r="C61" s="25">
        <v>0</v>
      </c>
      <c r="D61" s="23" t="s">
        <v>7</v>
      </c>
      <c r="E61" s="25">
        <v>52103</v>
      </c>
      <c r="F61" s="23" t="s">
        <v>5</v>
      </c>
      <c r="G61" s="23" t="s">
        <v>7</v>
      </c>
      <c r="H61" s="23" t="s">
        <v>7</v>
      </c>
      <c r="I61" s="17">
        <f>I62</f>
        <v>388000</v>
      </c>
    </row>
    <row r="62" spans="1:9" ht="18" outlineLevel="1" x14ac:dyDescent="0.3">
      <c r="A62" s="30" t="s">
        <v>114</v>
      </c>
      <c r="B62" s="25">
        <v>99</v>
      </c>
      <c r="C62" s="25">
        <v>0</v>
      </c>
      <c r="D62" s="23" t="s">
        <v>7</v>
      </c>
      <c r="E62" s="23" t="s">
        <v>112</v>
      </c>
      <c r="F62" s="23" t="s">
        <v>44</v>
      </c>
      <c r="G62" s="23" t="s">
        <v>33</v>
      </c>
      <c r="H62" s="23" t="s">
        <v>20</v>
      </c>
      <c r="I62" s="17">
        <f>'Приложение 4'!J51</f>
        <v>388000</v>
      </c>
    </row>
    <row r="63" spans="1:9" ht="82.5" customHeight="1" outlineLevel="1" x14ac:dyDescent="0.3">
      <c r="A63" s="27" t="s">
        <v>115</v>
      </c>
      <c r="B63" s="25">
        <v>99</v>
      </c>
      <c r="C63" s="25">
        <v>0</v>
      </c>
      <c r="D63" s="23" t="s">
        <v>7</v>
      </c>
      <c r="E63" s="23" t="s">
        <v>116</v>
      </c>
      <c r="F63" s="23" t="s">
        <v>5</v>
      </c>
      <c r="G63" s="23" t="s">
        <v>7</v>
      </c>
      <c r="H63" s="23" t="s">
        <v>7</v>
      </c>
      <c r="I63" s="17">
        <f>I64</f>
        <v>30000</v>
      </c>
    </row>
    <row r="64" spans="1:9" ht="18" outlineLevel="1" x14ac:dyDescent="0.3">
      <c r="A64" s="22" t="s">
        <v>45</v>
      </c>
      <c r="B64" s="25">
        <v>99</v>
      </c>
      <c r="C64" s="25">
        <v>0</v>
      </c>
      <c r="D64" s="23" t="s">
        <v>7</v>
      </c>
      <c r="E64" s="23" t="s">
        <v>116</v>
      </c>
      <c r="F64" s="23" t="s">
        <v>44</v>
      </c>
      <c r="G64" s="23" t="s">
        <v>12</v>
      </c>
      <c r="H64" s="23" t="s">
        <v>46</v>
      </c>
      <c r="I64" s="17">
        <f>'Приложение 4'!J74</f>
        <v>30000</v>
      </c>
    </row>
    <row r="65" spans="1:9" ht="99.75" customHeight="1" outlineLevel="1" x14ac:dyDescent="0.3">
      <c r="A65" s="31" t="s">
        <v>118</v>
      </c>
      <c r="B65" s="25">
        <v>99</v>
      </c>
      <c r="C65" s="25">
        <v>0</v>
      </c>
      <c r="D65" s="23" t="s">
        <v>7</v>
      </c>
      <c r="E65" s="23" t="s">
        <v>117</v>
      </c>
      <c r="F65" s="23" t="s">
        <v>5</v>
      </c>
      <c r="G65" s="23" t="s">
        <v>7</v>
      </c>
      <c r="H65" s="23" t="s">
        <v>7</v>
      </c>
      <c r="I65" s="17">
        <f>I66</f>
        <v>60000</v>
      </c>
    </row>
    <row r="66" spans="1:9" ht="18" outlineLevel="1" x14ac:dyDescent="0.3">
      <c r="A66" s="28" t="s">
        <v>45</v>
      </c>
      <c r="B66" s="25">
        <v>99</v>
      </c>
      <c r="C66" s="25">
        <v>0</v>
      </c>
      <c r="D66" s="23" t="s">
        <v>7</v>
      </c>
      <c r="E66" s="23" t="s">
        <v>117</v>
      </c>
      <c r="F66" s="23" t="s">
        <v>44</v>
      </c>
      <c r="G66" s="23" t="s">
        <v>12</v>
      </c>
      <c r="H66" s="23" t="s">
        <v>46</v>
      </c>
      <c r="I66" s="17">
        <f>'Приложение 4'!J76</f>
        <v>60000</v>
      </c>
    </row>
    <row r="67" spans="1:9" ht="74.25" customHeight="1" outlineLevel="1" x14ac:dyDescent="0.3">
      <c r="A67" s="27" t="s">
        <v>104</v>
      </c>
      <c r="B67" s="25">
        <v>99</v>
      </c>
      <c r="C67" s="25">
        <v>0</v>
      </c>
      <c r="D67" s="23" t="s">
        <v>7</v>
      </c>
      <c r="E67" s="23" t="s">
        <v>103</v>
      </c>
      <c r="F67" s="23" t="s">
        <v>5</v>
      </c>
      <c r="G67" s="23" t="s">
        <v>7</v>
      </c>
      <c r="H67" s="23" t="s">
        <v>7</v>
      </c>
      <c r="I67" s="17">
        <f>I68</f>
        <v>60000</v>
      </c>
    </row>
    <row r="68" spans="1:9" ht="18" outlineLevel="1" x14ac:dyDescent="0.3">
      <c r="A68" s="22" t="s">
        <v>45</v>
      </c>
      <c r="B68" s="25">
        <v>99</v>
      </c>
      <c r="C68" s="25">
        <v>0</v>
      </c>
      <c r="D68" s="23" t="s">
        <v>7</v>
      </c>
      <c r="E68" s="23" t="s">
        <v>103</v>
      </c>
      <c r="F68" s="23" t="s">
        <v>44</v>
      </c>
      <c r="G68" s="23" t="s">
        <v>32</v>
      </c>
      <c r="H68" s="23" t="s">
        <v>32</v>
      </c>
      <c r="I68" s="17">
        <f>'Приложение 4'!J106</f>
        <v>60000</v>
      </c>
    </row>
    <row r="69" spans="1:9" ht="81" customHeight="1" outlineLevel="1" x14ac:dyDescent="0.3">
      <c r="A69" s="27" t="s">
        <v>105</v>
      </c>
      <c r="B69" s="25">
        <v>99</v>
      </c>
      <c r="C69" s="25">
        <v>0</v>
      </c>
      <c r="D69" s="23" t="s">
        <v>7</v>
      </c>
      <c r="E69" s="23" t="s">
        <v>107</v>
      </c>
      <c r="F69" s="23" t="s">
        <v>5</v>
      </c>
      <c r="G69" s="23" t="s">
        <v>7</v>
      </c>
      <c r="H69" s="23" t="s">
        <v>7</v>
      </c>
      <c r="I69" s="17">
        <f>I70</f>
        <v>170000</v>
      </c>
    </row>
    <row r="70" spans="1:9" ht="18" outlineLevel="1" x14ac:dyDescent="0.3">
      <c r="A70" s="22" t="s">
        <v>45</v>
      </c>
      <c r="B70" s="25">
        <v>99</v>
      </c>
      <c r="C70" s="25">
        <v>0</v>
      </c>
      <c r="D70" s="23" t="s">
        <v>7</v>
      </c>
      <c r="E70" s="23" t="s">
        <v>107</v>
      </c>
      <c r="F70" s="23" t="s">
        <v>44</v>
      </c>
      <c r="G70" s="23" t="s">
        <v>24</v>
      </c>
      <c r="H70" s="23" t="s">
        <v>1</v>
      </c>
      <c r="I70" s="17">
        <f>'Приложение 4'!J111</f>
        <v>170000</v>
      </c>
    </row>
    <row r="71" spans="1:9" ht="99" customHeight="1" outlineLevel="1" x14ac:dyDescent="0.3">
      <c r="A71" s="27" t="s">
        <v>106</v>
      </c>
      <c r="B71" s="25">
        <v>99</v>
      </c>
      <c r="C71" s="25">
        <v>0</v>
      </c>
      <c r="D71" s="25">
        <v>0</v>
      </c>
      <c r="E71" s="23" t="s">
        <v>108</v>
      </c>
      <c r="F71" s="23" t="s">
        <v>5</v>
      </c>
      <c r="G71" s="23" t="s">
        <v>7</v>
      </c>
      <c r="H71" s="23" t="s">
        <v>7</v>
      </c>
      <c r="I71" s="17">
        <f>I72</f>
        <v>1989450</v>
      </c>
    </row>
    <row r="72" spans="1:9" ht="18" outlineLevel="1" x14ac:dyDescent="0.3">
      <c r="A72" s="22" t="s">
        <v>45</v>
      </c>
      <c r="B72" s="25">
        <v>99</v>
      </c>
      <c r="C72" s="25">
        <v>0</v>
      </c>
      <c r="D72" s="25">
        <v>0</v>
      </c>
      <c r="E72" s="23" t="s">
        <v>108</v>
      </c>
      <c r="F72" s="23" t="s">
        <v>44</v>
      </c>
      <c r="G72" s="23" t="s">
        <v>24</v>
      </c>
      <c r="H72" s="23" t="s">
        <v>1</v>
      </c>
      <c r="I72" s="17">
        <f>'Приложение 4'!J113</f>
        <v>1989450</v>
      </c>
    </row>
    <row r="73" spans="1:9" ht="117.75" customHeight="1" outlineLevel="1" x14ac:dyDescent="0.3">
      <c r="A73" s="27" t="s">
        <v>119</v>
      </c>
      <c r="B73" s="25">
        <v>99</v>
      </c>
      <c r="C73" s="25">
        <v>0</v>
      </c>
      <c r="D73" s="23" t="s">
        <v>7</v>
      </c>
      <c r="E73" s="23" t="s">
        <v>120</v>
      </c>
      <c r="F73" s="23" t="s">
        <v>5</v>
      </c>
      <c r="G73" s="23" t="s">
        <v>7</v>
      </c>
      <c r="H73" s="23" t="s">
        <v>7</v>
      </c>
      <c r="I73" s="17">
        <f>I74</f>
        <v>1316708</v>
      </c>
    </row>
    <row r="74" spans="1:9" ht="18" outlineLevel="1" x14ac:dyDescent="0.3">
      <c r="A74" s="22" t="s">
        <v>45</v>
      </c>
      <c r="B74" s="25">
        <v>99</v>
      </c>
      <c r="C74" s="25">
        <v>0</v>
      </c>
      <c r="D74" s="23" t="s">
        <v>7</v>
      </c>
      <c r="E74" s="23" t="s">
        <v>120</v>
      </c>
      <c r="F74" s="23" t="s">
        <v>44</v>
      </c>
      <c r="G74" s="23" t="s">
        <v>4</v>
      </c>
      <c r="H74" s="23" t="s">
        <v>17</v>
      </c>
      <c r="I74" s="17">
        <f>'Приложение 4'!J127</f>
        <v>1316708</v>
      </c>
    </row>
    <row r="75" spans="1:9" ht="75.75" customHeight="1" outlineLevel="1" x14ac:dyDescent="0.3">
      <c r="A75" s="21" t="s">
        <v>150</v>
      </c>
      <c r="B75" s="25">
        <v>99</v>
      </c>
      <c r="C75" s="25">
        <v>0</v>
      </c>
      <c r="D75" s="23" t="s">
        <v>7</v>
      </c>
      <c r="E75" s="23" t="s">
        <v>151</v>
      </c>
      <c r="F75" s="23" t="s">
        <v>5</v>
      </c>
      <c r="G75" s="23" t="s">
        <v>7</v>
      </c>
      <c r="H75" s="23" t="s">
        <v>7</v>
      </c>
      <c r="I75" s="17">
        <f>I76</f>
        <v>77700</v>
      </c>
    </row>
    <row r="76" spans="1:9" ht="18" outlineLevel="1" x14ac:dyDescent="0.3">
      <c r="A76" s="18" t="s">
        <v>31</v>
      </c>
      <c r="B76" s="25">
        <v>99</v>
      </c>
      <c r="C76" s="25">
        <v>0</v>
      </c>
      <c r="D76" s="23" t="s">
        <v>7</v>
      </c>
      <c r="E76" s="23" t="s">
        <v>151</v>
      </c>
      <c r="F76" s="23" t="s">
        <v>30</v>
      </c>
      <c r="G76" s="23" t="s">
        <v>29</v>
      </c>
      <c r="H76" s="23" t="s">
        <v>33</v>
      </c>
      <c r="I76" s="17">
        <f>'Приложение 4'!J120</f>
        <v>77700</v>
      </c>
    </row>
    <row r="77" spans="1:9" ht="72" outlineLevel="1" x14ac:dyDescent="0.3">
      <c r="A77" s="21" t="s">
        <v>152</v>
      </c>
      <c r="B77" s="25">
        <v>99</v>
      </c>
      <c r="C77" s="25">
        <v>0</v>
      </c>
      <c r="D77" s="23" t="s">
        <v>7</v>
      </c>
      <c r="E77" s="23" t="s">
        <v>153</v>
      </c>
      <c r="F77" s="23" t="s">
        <v>5</v>
      </c>
      <c r="G77" s="23" t="s">
        <v>7</v>
      </c>
      <c r="H77" s="23" t="s">
        <v>7</v>
      </c>
      <c r="I77" s="17">
        <f>I78</f>
        <v>110400</v>
      </c>
    </row>
    <row r="78" spans="1:9" ht="18" outlineLevel="1" x14ac:dyDescent="0.3">
      <c r="A78" s="18" t="s">
        <v>31</v>
      </c>
      <c r="B78" s="25">
        <v>99</v>
      </c>
      <c r="C78" s="25">
        <v>0</v>
      </c>
      <c r="D78" s="23" t="s">
        <v>7</v>
      </c>
      <c r="E78" s="23" t="s">
        <v>153</v>
      </c>
      <c r="F78" s="23" t="s">
        <v>30</v>
      </c>
      <c r="G78" s="23" t="s">
        <v>29</v>
      </c>
      <c r="H78" s="23" t="s">
        <v>33</v>
      </c>
      <c r="I78" s="17">
        <f>'Приложение 4'!J122</f>
        <v>110400</v>
      </c>
    </row>
    <row r="79" spans="1:9" ht="18" outlineLevel="1" x14ac:dyDescent="0.3">
      <c r="A79" s="26" t="s">
        <v>57</v>
      </c>
      <c r="B79" s="25">
        <v>99</v>
      </c>
      <c r="C79" s="25">
        <v>0</v>
      </c>
      <c r="D79" s="23" t="s">
        <v>7</v>
      </c>
      <c r="E79" s="23" t="s">
        <v>134</v>
      </c>
      <c r="F79" s="23" t="s">
        <v>5</v>
      </c>
      <c r="G79" s="23" t="s">
        <v>7</v>
      </c>
      <c r="H79" s="23" t="s">
        <v>7</v>
      </c>
      <c r="I79" s="17">
        <f>I80</f>
        <v>1378050</v>
      </c>
    </row>
    <row r="80" spans="1:9" ht="77.25" customHeight="1" outlineLevel="1" x14ac:dyDescent="0.3">
      <c r="A80" s="26" t="s">
        <v>14</v>
      </c>
      <c r="B80" s="25">
        <v>99</v>
      </c>
      <c r="C80" s="25">
        <v>0</v>
      </c>
      <c r="D80" s="23" t="s">
        <v>7</v>
      </c>
      <c r="E80" s="23" t="s">
        <v>134</v>
      </c>
      <c r="F80" s="23" t="s">
        <v>13</v>
      </c>
      <c r="G80" s="23" t="s">
        <v>1</v>
      </c>
      <c r="H80" s="23" t="s">
        <v>17</v>
      </c>
      <c r="I80" s="17">
        <f>'Приложение 4'!J13</f>
        <v>1378050</v>
      </c>
    </row>
    <row r="81" spans="1:9" ht="36" outlineLevel="1" x14ac:dyDescent="0.3">
      <c r="A81" s="15" t="s">
        <v>71</v>
      </c>
      <c r="B81" s="25">
        <v>99</v>
      </c>
      <c r="C81" s="25">
        <v>0</v>
      </c>
      <c r="D81" s="23" t="s">
        <v>7</v>
      </c>
      <c r="E81" s="23" t="s">
        <v>135</v>
      </c>
      <c r="F81" s="23" t="s">
        <v>5</v>
      </c>
      <c r="G81" s="23" t="s">
        <v>7</v>
      </c>
      <c r="H81" s="23" t="s">
        <v>7</v>
      </c>
      <c r="I81" s="17">
        <f>I82+I83+I84+I85+I86</f>
        <v>10710814</v>
      </c>
    </row>
    <row r="82" spans="1:9" ht="82.5" customHeight="1" outlineLevel="1" x14ac:dyDescent="0.3">
      <c r="A82" s="26" t="s">
        <v>14</v>
      </c>
      <c r="B82" s="25">
        <v>99</v>
      </c>
      <c r="C82" s="25">
        <v>0</v>
      </c>
      <c r="D82" s="23" t="s">
        <v>7</v>
      </c>
      <c r="E82" s="23" t="s">
        <v>135</v>
      </c>
      <c r="F82" s="23" t="s">
        <v>13</v>
      </c>
      <c r="G82" s="23" t="s">
        <v>1</v>
      </c>
      <c r="H82" s="23" t="s">
        <v>33</v>
      </c>
      <c r="I82" s="17">
        <f>'Приложение 4'!J135</f>
        <v>560500</v>
      </c>
    </row>
    <row r="83" spans="1:9" ht="79.5" customHeight="1" outlineLevel="1" x14ac:dyDescent="0.3">
      <c r="A83" s="26" t="s">
        <v>14</v>
      </c>
      <c r="B83" s="25">
        <v>99</v>
      </c>
      <c r="C83" s="25">
        <v>0</v>
      </c>
      <c r="D83" s="23" t="s">
        <v>7</v>
      </c>
      <c r="E83" s="23" t="s">
        <v>135</v>
      </c>
      <c r="F83" s="23" t="s">
        <v>13</v>
      </c>
      <c r="G83" s="23" t="s">
        <v>1</v>
      </c>
      <c r="H83" s="23" t="s">
        <v>12</v>
      </c>
      <c r="I83" s="17">
        <f>'Приложение 4'!J17</f>
        <v>8339000</v>
      </c>
    </row>
    <row r="84" spans="1:9" ht="36" outlineLevel="1" x14ac:dyDescent="0.3">
      <c r="A84" s="21" t="s">
        <v>141</v>
      </c>
      <c r="B84" s="25">
        <v>99</v>
      </c>
      <c r="C84" s="25">
        <v>0</v>
      </c>
      <c r="D84" s="23" t="s">
        <v>7</v>
      </c>
      <c r="E84" s="23" t="s">
        <v>135</v>
      </c>
      <c r="F84" s="23" t="s">
        <v>0</v>
      </c>
      <c r="G84" s="23" t="s">
        <v>1</v>
      </c>
      <c r="H84" s="23" t="s">
        <v>33</v>
      </c>
      <c r="I84" s="17">
        <f>'Приложение 4'!J136</f>
        <v>62314</v>
      </c>
    </row>
    <row r="85" spans="1:9" ht="36" outlineLevel="1" x14ac:dyDescent="0.3">
      <c r="A85" s="21" t="s">
        <v>141</v>
      </c>
      <c r="B85" s="25">
        <v>99</v>
      </c>
      <c r="C85" s="25">
        <v>0</v>
      </c>
      <c r="D85" s="23" t="s">
        <v>7</v>
      </c>
      <c r="E85" s="23" t="s">
        <v>135</v>
      </c>
      <c r="F85" s="23" t="s">
        <v>0</v>
      </c>
      <c r="G85" s="23" t="s">
        <v>1</v>
      </c>
      <c r="H85" s="23" t="s">
        <v>12</v>
      </c>
      <c r="I85" s="17">
        <f>'Приложение 4'!J18</f>
        <v>1719000</v>
      </c>
    </row>
    <row r="86" spans="1:9" ht="18" outlineLevel="1" x14ac:dyDescent="0.3">
      <c r="A86" s="26" t="s">
        <v>11</v>
      </c>
      <c r="B86" s="25">
        <v>99</v>
      </c>
      <c r="C86" s="25">
        <v>0</v>
      </c>
      <c r="D86" s="23" t="s">
        <v>7</v>
      </c>
      <c r="E86" s="23" t="s">
        <v>135</v>
      </c>
      <c r="F86" s="23" t="s">
        <v>9</v>
      </c>
      <c r="G86" s="23" t="s">
        <v>1</v>
      </c>
      <c r="H86" s="23" t="s">
        <v>12</v>
      </c>
      <c r="I86" s="17">
        <f>'Приложение 4'!J19</f>
        <v>30000</v>
      </c>
    </row>
    <row r="87" spans="1:9" ht="42" customHeight="1" outlineLevel="1" x14ac:dyDescent="0.3">
      <c r="A87" s="15" t="s">
        <v>142</v>
      </c>
      <c r="B87" s="25">
        <v>99</v>
      </c>
      <c r="C87" s="25">
        <v>0</v>
      </c>
      <c r="D87" s="23" t="s">
        <v>7</v>
      </c>
      <c r="E87" s="23" t="s">
        <v>143</v>
      </c>
      <c r="F87" s="23" t="s">
        <v>5</v>
      </c>
      <c r="G87" s="23" t="s">
        <v>7</v>
      </c>
      <c r="H87" s="23" t="s">
        <v>7</v>
      </c>
      <c r="I87" s="17">
        <f>I88+I89</f>
        <v>63800</v>
      </c>
    </row>
    <row r="88" spans="1:9" ht="21.75" customHeight="1" outlineLevel="1" x14ac:dyDescent="0.3">
      <c r="A88" s="15" t="s">
        <v>31</v>
      </c>
      <c r="B88" s="25">
        <v>99</v>
      </c>
      <c r="C88" s="25">
        <v>0</v>
      </c>
      <c r="D88" s="23" t="s">
        <v>7</v>
      </c>
      <c r="E88" s="23" t="s">
        <v>143</v>
      </c>
      <c r="F88" s="23" t="s">
        <v>30</v>
      </c>
      <c r="G88" s="23" t="s">
        <v>1</v>
      </c>
      <c r="H88" s="23" t="s">
        <v>36</v>
      </c>
      <c r="I88" s="17">
        <f>'Приложение 4'!J38</f>
        <v>50000</v>
      </c>
    </row>
    <row r="89" spans="1:9" ht="21.75" customHeight="1" outlineLevel="1" x14ac:dyDescent="0.3">
      <c r="A89" s="15" t="s">
        <v>31</v>
      </c>
      <c r="B89" s="25">
        <v>99</v>
      </c>
      <c r="C89" s="25">
        <v>0</v>
      </c>
      <c r="D89" s="23" t="s">
        <v>7</v>
      </c>
      <c r="E89" s="23" t="s">
        <v>143</v>
      </c>
      <c r="F89" s="23" t="s">
        <v>30</v>
      </c>
      <c r="G89" s="23" t="s">
        <v>1</v>
      </c>
      <c r="H89" s="23" t="s">
        <v>33</v>
      </c>
      <c r="I89" s="17">
        <f>'Приложение 4'!J138</f>
        <v>13800</v>
      </c>
    </row>
    <row r="90" spans="1:9" ht="21" customHeight="1" outlineLevel="1" x14ac:dyDescent="0.3">
      <c r="A90" s="21" t="s">
        <v>137</v>
      </c>
      <c r="B90" s="25">
        <v>99</v>
      </c>
      <c r="C90" s="25">
        <v>0</v>
      </c>
      <c r="D90" s="23" t="s">
        <v>7</v>
      </c>
      <c r="E90" s="23" t="s">
        <v>138</v>
      </c>
      <c r="F90" s="23" t="s">
        <v>5</v>
      </c>
      <c r="G90" s="23" t="s">
        <v>7</v>
      </c>
      <c r="H90" s="23" t="s">
        <v>7</v>
      </c>
      <c r="I90" s="17">
        <f>I91</f>
        <v>67000</v>
      </c>
    </row>
    <row r="91" spans="1:9" ht="18" outlineLevel="1" x14ac:dyDescent="0.3">
      <c r="A91" s="26" t="s">
        <v>11</v>
      </c>
      <c r="B91" s="25">
        <v>99</v>
      </c>
      <c r="C91" s="25">
        <v>0</v>
      </c>
      <c r="D91" s="23" t="s">
        <v>7</v>
      </c>
      <c r="E91" s="23" t="s">
        <v>138</v>
      </c>
      <c r="F91" s="23" t="s">
        <v>9</v>
      </c>
      <c r="G91" s="23" t="s">
        <v>1</v>
      </c>
      <c r="H91" s="23" t="s">
        <v>12</v>
      </c>
      <c r="I91" s="17">
        <f>'Приложение 4'!J23</f>
        <v>67000</v>
      </c>
    </row>
  </sheetData>
  <autoFilter ref="A7:I91"/>
  <sortState ref="A5:H708">
    <sortCondition ref="B5:B708"/>
    <sortCondition ref="C5:C708"/>
    <sortCondition ref="D5:D708"/>
    <sortCondition ref="E5:E708"/>
    <sortCondition ref="F5:F708"/>
    <sortCondition ref="G5:G708"/>
    <sortCondition ref="H5:H708"/>
  </sortState>
  <mergeCells count="9">
    <mergeCell ref="A1:I1"/>
    <mergeCell ref="A3:I3"/>
    <mergeCell ref="F6:F7"/>
    <mergeCell ref="G6:G7"/>
    <mergeCell ref="H6:H7"/>
    <mergeCell ref="I5:I7"/>
    <mergeCell ref="A5:A7"/>
    <mergeCell ref="B6:E6"/>
    <mergeCell ref="B5:H5"/>
  </mergeCells>
  <pageMargins left="0.98425196850393704" right="0.31496062992125984" top="0.39370078740157483" bottom="0.27559055118110237" header="0" footer="0"/>
  <pageSetup paperSize="9" scale="57" fitToHeight="1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8"/>
  <sheetViews>
    <sheetView view="pageBreakPreview" topLeftCell="B1" zoomScale="85" zoomScaleNormal="85" zoomScaleSheetLayoutView="85" workbookViewId="0">
      <selection activeCell="D5" sqref="D5:D6"/>
    </sheetView>
  </sheetViews>
  <sheetFormatPr defaultColWidth="9.109375" defaultRowHeight="17.399999999999999" x14ac:dyDescent="0.3"/>
  <cols>
    <col min="1" max="1" width="69.5546875" style="9" customWidth="1"/>
    <col min="2" max="2" width="8.109375" style="8" customWidth="1"/>
    <col min="3" max="3" width="8.33203125" style="8" customWidth="1"/>
    <col min="4" max="4" width="7.6640625" style="8" customWidth="1"/>
    <col min="5" max="5" width="8.33203125" style="8" customWidth="1"/>
    <col min="6" max="6" width="8" style="8" customWidth="1"/>
    <col min="7" max="7" width="7.6640625" style="8" customWidth="1"/>
    <col min="8" max="8" width="10.5546875" style="8" customWidth="1"/>
    <col min="9" max="9" width="9.88671875" style="8" customWidth="1"/>
    <col min="10" max="10" width="19" style="8" customWidth="1"/>
    <col min="11" max="16384" width="9.109375" style="5"/>
  </cols>
  <sheetData>
    <row r="1" spans="1:18" ht="146.25" customHeight="1" x14ac:dyDescent="0.3">
      <c r="B1" s="81"/>
      <c r="C1" s="81"/>
      <c r="D1" s="81"/>
      <c r="E1" s="91" t="s">
        <v>166</v>
      </c>
      <c r="F1" s="91"/>
      <c r="G1" s="91"/>
      <c r="H1" s="91"/>
      <c r="I1" s="91"/>
      <c r="J1" s="91"/>
      <c r="K1" s="81"/>
      <c r="L1" s="81"/>
      <c r="M1" s="81"/>
      <c r="N1" s="81"/>
      <c r="O1" s="81"/>
      <c r="P1" s="81"/>
      <c r="Q1" s="81"/>
      <c r="R1" s="81"/>
    </row>
    <row r="2" spans="1:18" ht="66" customHeight="1" x14ac:dyDescent="0.3">
      <c r="A2" s="86" t="s">
        <v>160</v>
      </c>
      <c r="B2" s="86"/>
      <c r="C2" s="86"/>
      <c r="D2" s="86"/>
      <c r="E2" s="86"/>
      <c r="F2" s="86"/>
      <c r="G2" s="86"/>
      <c r="H2" s="86"/>
      <c r="I2" s="86"/>
      <c r="J2" s="86"/>
    </row>
    <row r="3" spans="1:18" ht="19.5" customHeight="1" x14ac:dyDescent="0.3">
      <c r="J3" s="33" t="s">
        <v>76</v>
      </c>
    </row>
    <row r="4" spans="1:18" ht="28.5" customHeight="1" x14ac:dyDescent="0.3">
      <c r="A4" s="89" t="s">
        <v>69</v>
      </c>
      <c r="B4" s="93" t="s">
        <v>73</v>
      </c>
      <c r="C4" s="94"/>
      <c r="D4" s="94"/>
      <c r="E4" s="94"/>
      <c r="F4" s="94"/>
      <c r="G4" s="94"/>
      <c r="H4" s="94"/>
      <c r="I4" s="94"/>
      <c r="J4" s="88" t="s">
        <v>159</v>
      </c>
    </row>
    <row r="5" spans="1:18" ht="28.5" customHeight="1" x14ac:dyDescent="0.3">
      <c r="A5" s="89"/>
      <c r="B5" s="95" t="s">
        <v>68</v>
      </c>
      <c r="C5" s="92" t="s">
        <v>67</v>
      </c>
      <c r="D5" s="92" t="s">
        <v>66</v>
      </c>
      <c r="E5" s="90" t="s">
        <v>65</v>
      </c>
      <c r="F5" s="90"/>
      <c r="G5" s="90"/>
      <c r="H5" s="90"/>
      <c r="I5" s="92" t="s">
        <v>64</v>
      </c>
      <c r="J5" s="88"/>
    </row>
    <row r="6" spans="1:18" ht="147" customHeight="1" x14ac:dyDescent="0.3">
      <c r="A6" s="89"/>
      <c r="B6" s="95"/>
      <c r="C6" s="92"/>
      <c r="D6" s="92"/>
      <c r="E6" s="11" t="s">
        <v>63</v>
      </c>
      <c r="F6" s="11" t="s">
        <v>62</v>
      </c>
      <c r="G6" s="11" t="s">
        <v>61</v>
      </c>
      <c r="H6" s="11" t="s">
        <v>60</v>
      </c>
      <c r="I6" s="92"/>
      <c r="J6" s="88"/>
    </row>
    <row r="7" spans="1:18" x14ac:dyDescent="0.3">
      <c r="A7" s="12" t="s">
        <v>59</v>
      </c>
      <c r="B7" s="40"/>
      <c r="C7" s="41"/>
      <c r="D7" s="41"/>
      <c r="E7" s="41"/>
      <c r="F7" s="41"/>
      <c r="G7" s="41"/>
      <c r="H7" s="41"/>
      <c r="I7" s="41"/>
      <c r="J7" s="42">
        <f>J8+J128</f>
        <v>42232606</v>
      </c>
    </row>
    <row r="8" spans="1:18" x14ac:dyDescent="0.3">
      <c r="A8" s="34" t="s">
        <v>109</v>
      </c>
      <c r="B8" s="40">
        <v>802</v>
      </c>
      <c r="C8" s="41"/>
      <c r="D8" s="41"/>
      <c r="E8" s="41"/>
      <c r="F8" s="41"/>
      <c r="G8" s="41"/>
      <c r="H8" s="41"/>
      <c r="I8" s="41"/>
      <c r="J8" s="42">
        <f>J9+J45+J52+J77+J114+J39+J102+J107+J123</f>
        <v>40455992</v>
      </c>
    </row>
    <row r="9" spans="1:18" s="32" customFormat="1" x14ac:dyDescent="0.3">
      <c r="A9" s="35" t="s">
        <v>39</v>
      </c>
      <c r="B9" s="40">
        <v>802</v>
      </c>
      <c r="C9" s="43" t="s">
        <v>1</v>
      </c>
      <c r="D9" s="43" t="s">
        <v>7</v>
      </c>
      <c r="E9" s="43" t="s">
        <v>7</v>
      </c>
      <c r="F9" s="43" t="s">
        <v>2</v>
      </c>
      <c r="G9" s="43" t="s">
        <v>7</v>
      </c>
      <c r="H9" s="43" t="s">
        <v>6</v>
      </c>
      <c r="I9" s="43" t="s">
        <v>5</v>
      </c>
      <c r="J9" s="44">
        <f>J10+J14+J28+J32+J24</f>
        <v>12798050</v>
      </c>
    </row>
    <row r="10" spans="1:18" ht="42" customHeight="1" x14ac:dyDescent="0.3">
      <c r="A10" s="15" t="s">
        <v>58</v>
      </c>
      <c r="B10" s="45">
        <v>802</v>
      </c>
      <c r="C10" s="46" t="s">
        <v>1</v>
      </c>
      <c r="D10" s="46" t="s">
        <v>17</v>
      </c>
      <c r="E10" s="46" t="s">
        <v>7</v>
      </c>
      <c r="F10" s="46" t="s">
        <v>2</v>
      </c>
      <c r="G10" s="46" t="s">
        <v>7</v>
      </c>
      <c r="H10" s="46" t="s">
        <v>6</v>
      </c>
      <c r="I10" s="46" t="s">
        <v>5</v>
      </c>
      <c r="J10" s="47">
        <f t="shared" ref="J10:J12" si="0">J11</f>
        <v>1378050</v>
      </c>
    </row>
    <row r="11" spans="1:18" ht="18" x14ac:dyDescent="0.3">
      <c r="A11" s="15" t="s">
        <v>15</v>
      </c>
      <c r="B11" s="45">
        <v>802</v>
      </c>
      <c r="C11" s="46" t="s">
        <v>1</v>
      </c>
      <c r="D11" s="46" t="s">
        <v>17</v>
      </c>
      <c r="E11" s="46" t="s">
        <v>10</v>
      </c>
      <c r="F11" s="46" t="s">
        <v>2</v>
      </c>
      <c r="G11" s="46" t="s">
        <v>7</v>
      </c>
      <c r="H11" s="46" t="s">
        <v>6</v>
      </c>
      <c r="I11" s="46" t="s">
        <v>5</v>
      </c>
      <c r="J11" s="47">
        <f t="shared" si="0"/>
        <v>1378050</v>
      </c>
    </row>
    <row r="12" spans="1:18" ht="18" x14ac:dyDescent="0.3">
      <c r="A12" s="26" t="s">
        <v>57</v>
      </c>
      <c r="B12" s="45">
        <v>802</v>
      </c>
      <c r="C12" s="46" t="s">
        <v>1</v>
      </c>
      <c r="D12" s="46" t="s">
        <v>17</v>
      </c>
      <c r="E12" s="46" t="s">
        <v>10</v>
      </c>
      <c r="F12" s="46" t="s">
        <v>2</v>
      </c>
      <c r="G12" s="46" t="s">
        <v>7</v>
      </c>
      <c r="H12" s="46" t="s">
        <v>134</v>
      </c>
      <c r="I12" s="46" t="s">
        <v>5</v>
      </c>
      <c r="J12" s="47">
        <f t="shared" si="0"/>
        <v>1378050</v>
      </c>
    </row>
    <row r="13" spans="1:18" ht="60.75" customHeight="1" x14ac:dyDescent="0.3">
      <c r="A13" s="26" t="s">
        <v>14</v>
      </c>
      <c r="B13" s="45">
        <v>802</v>
      </c>
      <c r="C13" s="46" t="s">
        <v>1</v>
      </c>
      <c r="D13" s="46" t="s">
        <v>17</v>
      </c>
      <c r="E13" s="46" t="s">
        <v>10</v>
      </c>
      <c r="F13" s="46" t="s">
        <v>2</v>
      </c>
      <c r="G13" s="46" t="s">
        <v>7</v>
      </c>
      <c r="H13" s="46" t="s">
        <v>134</v>
      </c>
      <c r="I13" s="46" t="s">
        <v>13</v>
      </c>
      <c r="J13" s="75">
        <v>1378050</v>
      </c>
    </row>
    <row r="14" spans="1:18" ht="58.5" customHeight="1" x14ac:dyDescent="0.3">
      <c r="A14" s="15" t="s">
        <v>56</v>
      </c>
      <c r="B14" s="45">
        <v>802</v>
      </c>
      <c r="C14" s="46" t="s">
        <v>1</v>
      </c>
      <c r="D14" s="46" t="s">
        <v>12</v>
      </c>
      <c r="E14" s="46" t="s">
        <v>7</v>
      </c>
      <c r="F14" s="46" t="s">
        <v>2</v>
      </c>
      <c r="G14" s="46" t="s">
        <v>7</v>
      </c>
      <c r="H14" s="46" t="s">
        <v>6</v>
      </c>
      <c r="I14" s="46" t="s">
        <v>5</v>
      </c>
      <c r="J14" s="75">
        <f>J15</f>
        <v>10265000</v>
      </c>
    </row>
    <row r="15" spans="1:18" ht="18" x14ac:dyDescent="0.3">
      <c r="A15" s="15" t="s">
        <v>15</v>
      </c>
      <c r="B15" s="45">
        <v>802</v>
      </c>
      <c r="C15" s="46" t="s">
        <v>1</v>
      </c>
      <c r="D15" s="46" t="s">
        <v>12</v>
      </c>
      <c r="E15" s="46" t="s">
        <v>10</v>
      </c>
      <c r="F15" s="46" t="s">
        <v>2</v>
      </c>
      <c r="G15" s="46" t="s">
        <v>7</v>
      </c>
      <c r="H15" s="46" t="s">
        <v>6</v>
      </c>
      <c r="I15" s="46" t="s">
        <v>5</v>
      </c>
      <c r="J15" s="75">
        <f>J16+J20+J22</f>
        <v>10265000</v>
      </c>
    </row>
    <row r="16" spans="1:18" ht="36" x14ac:dyDescent="0.3">
      <c r="A16" s="15" t="s">
        <v>71</v>
      </c>
      <c r="B16" s="45">
        <v>802</v>
      </c>
      <c r="C16" s="46" t="s">
        <v>1</v>
      </c>
      <c r="D16" s="46" t="s">
        <v>12</v>
      </c>
      <c r="E16" s="46" t="s">
        <v>10</v>
      </c>
      <c r="F16" s="46" t="s">
        <v>2</v>
      </c>
      <c r="G16" s="46" t="s">
        <v>7</v>
      </c>
      <c r="H16" s="46" t="s">
        <v>135</v>
      </c>
      <c r="I16" s="46" t="s">
        <v>5</v>
      </c>
      <c r="J16" s="75">
        <f>J17+J18+J19</f>
        <v>10088000</v>
      </c>
    </row>
    <row r="17" spans="1:10" ht="59.25" customHeight="1" x14ac:dyDescent="0.3">
      <c r="A17" s="26" t="s">
        <v>14</v>
      </c>
      <c r="B17" s="45">
        <v>802</v>
      </c>
      <c r="C17" s="46" t="s">
        <v>1</v>
      </c>
      <c r="D17" s="46" t="s">
        <v>12</v>
      </c>
      <c r="E17" s="46" t="s">
        <v>10</v>
      </c>
      <c r="F17" s="46" t="s">
        <v>2</v>
      </c>
      <c r="G17" s="46" t="s">
        <v>7</v>
      </c>
      <c r="H17" s="46" t="s">
        <v>135</v>
      </c>
      <c r="I17" s="46" t="s">
        <v>13</v>
      </c>
      <c r="J17" s="75">
        <v>8339000</v>
      </c>
    </row>
    <row r="18" spans="1:10" ht="21" customHeight="1" x14ac:dyDescent="0.3">
      <c r="A18" s="21" t="s">
        <v>136</v>
      </c>
      <c r="B18" s="45">
        <v>802</v>
      </c>
      <c r="C18" s="46" t="s">
        <v>1</v>
      </c>
      <c r="D18" s="46" t="s">
        <v>12</v>
      </c>
      <c r="E18" s="46" t="s">
        <v>10</v>
      </c>
      <c r="F18" s="46" t="s">
        <v>2</v>
      </c>
      <c r="G18" s="46" t="s">
        <v>7</v>
      </c>
      <c r="H18" s="46" t="s">
        <v>135</v>
      </c>
      <c r="I18" s="46" t="s">
        <v>0</v>
      </c>
      <c r="J18" s="75">
        <v>1719000</v>
      </c>
    </row>
    <row r="19" spans="1:10" ht="18" x14ac:dyDescent="0.3">
      <c r="A19" s="26" t="s">
        <v>11</v>
      </c>
      <c r="B19" s="45">
        <v>802</v>
      </c>
      <c r="C19" s="46" t="s">
        <v>1</v>
      </c>
      <c r="D19" s="46" t="s">
        <v>12</v>
      </c>
      <c r="E19" s="46" t="s">
        <v>10</v>
      </c>
      <c r="F19" s="46" t="s">
        <v>2</v>
      </c>
      <c r="G19" s="46" t="s">
        <v>7</v>
      </c>
      <c r="H19" s="46" t="s">
        <v>135</v>
      </c>
      <c r="I19" s="46" t="s">
        <v>9</v>
      </c>
      <c r="J19" s="75">
        <v>30000</v>
      </c>
    </row>
    <row r="20" spans="1:10" ht="57.75" customHeight="1" x14ac:dyDescent="0.3">
      <c r="A20" s="22" t="s">
        <v>111</v>
      </c>
      <c r="B20" s="45">
        <v>802</v>
      </c>
      <c r="C20" s="46" t="s">
        <v>1</v>
      </c>
      <c r="D20" s="46" t="s">
        <v>12</v>
      </c>
      <c r="E20" s="46" t="s">
        <v>10</v>
      </c>
      <c r="F20" s="46" t="s">
        <v>2</v>
      </c>
      <c r="G20" s="46" t="s">
        <v>7</v>
      </c>
      <c r="H20" s="46" t="s">
        <v>110</v>
      </c>
      <c r="I20" s="46" t="s">
        <v>5</v>
      </c>
      <c r="J20" s="75">
        <f>J21</f>
        <v>110000</v>
      </c>
    </row>
    <row r="21" spans="1:10" ht="18" x14ac:dyDescent="0.3">
      <c r="A21" s="22" t="s">
        <v>45</v>
      </c>
      <c r="B21" s="45">
        <v>802</v>
      </c>
      <c r="C21" s="46" t="s">
        <v>1</v>
      </c>
      <c r="D21" s="46" t="s">
        <v>12</v>
      </c>
      <c r="E21" s="46" t="s">
        <v>10</v>
      </c>
      <c r="F21" s="46" t="s">
        <v>2</v>
      </c>
      <c r="G21" s="46" t="s">
        <v>7</v>
      </c>
      <c r="H21" s="46" t="s">
        <v>110</v>
      </c>
      <c r="I21" s="46" t="s">
        <v>44</v>
      </c>
      <c r="J21" s="75">
        <v>110000</v>
      </c>
    </row>
    <row r="22" spans="1:10" ht="18" x14ac:dyDescent="0.3">
      <c r="A22" s="26" t="s">
        <v>137</v>
      </c>
      <c r="B22" s="45">
        <v>802</v>
      </c>
      <c r="C22" s="46" t="s">
        <v>1</v>
      </c>
      <c r="D22" s="46" t="s">
        <v>12</v>
      </c>
      <c r="E22" s="46" t="s">
        <v>10</v>
      </c>
      <c r="F22" s="46" t="s">
        <v>2</v>
      </c>
      <c r="G22" s="46" t="s">
        <v>7</v>
      </c>
      <c r="H22" s="46" t="s">
        <v>138</v>
      </c>
      <c r="I22" s="46" t="s">
        <v>5</v>
      </c>
      <c r="J22" s="75">
        <f>J23</f>
        <v>67000</v>
      </c>
    </row>
    <row r="23" spans="1:10" ht="18" x14ac:dyDescent="0.3">
      <c r="A23" s="26" t="s">
        <v>11</v>
      </c>
      <c r="B23" s="45">
        <v>802</v>
      </c>
      <c r="C23" s="46" t="s">
        <v>1</v>
      </c>
      <c r="D23" s="46" t="s">
        <v>12</v>
      </c>
      <c r="E23" s="46" t="s">
        <v>10</v>
      </c>
      <c r="F23" s="46" t="s">
        <v>2</v>
      </c>
      <c r="G23" s="46" t="s">
        <v>7</v>
      </c>
      <c r="H23" s="46" t="s">
        <v>138</v>
      </c>
      <c r="I23" s="46" t="s">
        <v>9</v>
      </c>
      <c r="J23" s="75">
        <v>67000</v>
      </c>
    </row>
    <row r="24" spans="1:10" ht="54" x14ac:dyDescent="0.3">
      <c r="A24" s="82" t="s">
        <v>163</v>
      </c>
      <c r="B24" s="45">
        <v>802</v>
      </c>
      <c r="C24" s="46" t="s">
        <v>1</v>
      </c>
      <c r="D24" s="46" t="s">
        <v>28</v>
      </c>
      <c r="E24" s="46" t="s">
        <v>7</v>
      </c>
      <c r="F24" s="46" t="s">
        <v>2</v>
      </c>
      <c r="G24" s="46" t="s">
        <v>7</v>
      </c>
      <c r="H24" s="46" t="s">
        <v>6</v>
      </c>
      <c r="I24" s="46" t="s">
        <v>5</v>
      </c>
      <c r="J24" s="75">
        <f>J25</f>
        <v>50000</v>
      </c>
    </row>
    <row r="25" spans="1:10" ht="18" x14ac:dyDescent="0.3">
      <c r="A25" s="83" t="s">
        <v>15</v>
      </c>
      <c r="B25" s="45">
        <v>802</v>
      </c>
      <c r="C25" s="46" t="s">
        <v>1</v>
      </c>
      <c r="D25" s="46" t="s">
        <v>28</v>
      </c>
      <c r="E25" s="46" t="s">
        <v>10</v>
      </c>
      <c r="F25" s="46" t="s">
        <v>2</v>
      </c>
      <c r="G25" s="46" t="s">
        <v>7</v>
      </c>
      <c r="H25" s="46" t="s">
        <v>6</v>
      </c>
      <c r="I25" s="46" t="s">
        <v>5</v>
      </c>
      <c r="J25" s="75">
        <f>J26</f>
        <v>50000</v>
      </c>
    </row>
    <row r="26" spans="1:10" ht="72" x14ac:dyDescent="0.3">
      <c r="A26" s="84" t="s">
        <v>164</v>
      </c>
      <c r="B26" s="45">
        <v>802</v>
      </c>
      <c r="C26" s="46" t="s">
        <v>1</v>
      </c>
      <c r="D26" s="46" t="s">
        <v>28</v>
      </c>
      <c r="E26" s="46" t="s">
        <v>10</v>
      </c>
      <c r="F26" s="46" t="s">
        <v>2</v>
      </c>
      <c r="G26" s="46" t="s">
        <v>7</v>
      </c>
      <c r="H26" s="46" t="s">
        <v>165</v>
      </c>
      <c r="I26" s="46" t="s">
        <v>5</v>
      </c>
      <c r="J26" s="75">
        <f>J27</f>
        <v>50000</v>
      </c>
    </row>
    <row r="27" spans="1:10" ht="18" x14ac:dyDescent="0.3">
      <c r="A27" s="48" t="s">
        <v>45</v>
      </c>
      <c r="B27" s="45">
        <v>802</v>
      </c>
      <c r="C27" s="46" t="s">
        <v>1</v>
      </c>
      <c r="D27" s="46" t="s">
        <v>28</v>
      </c>
      <c r="E27" s="46" t="s">
        <v>10</v>
      </c>
      <c r="F27" s="46" t="s">
        <v>2</v>
      </c>
      <c r="G27" s="46" t="s">
        <v>7</v>
      </c>
      <c r="H27" s="46" t="s">
        <v>165</v>
      </c>
      <c r="I27" s="46" t="s">
        <v>44</v>
      </c>
      <c r="J27" s="75">
        <v>50000</v>
      </c>
    </row>
    <row r="28" spans="1:10" ht="18" x14ac:dyDescent="0.3">
      <c r="A28" s="15" t="s">
        <v>55</v>
      </c>
      <c r="B28" s="45">
        <v>802</v>
      </c>
      <c r="C28" s="46" t="s">
        <v>1</v>
      </c>
      <c r="D28" s="46" t="s">
        <v>4</v>
      </c>
      <c r="E28" s="46" t="s">
        <v>7</v>
      </c>
      <c r="F28" s="46" t="s">
        <v>2</v>
      </c>
      <c r="G28" s="46" t="s">
        <v>7</v>
      </c>
      <c r="H28" s="46" t="s">
        <v>6</v>
      </c>
      <c r="I28" s="46" t="s">
        <v>5</v>
      </c>
      <c r="J28" s="75">
        <f t="shared" ref="J28:J30" si="1">J29</f>
        <v>400000</v>
      </c>
    </row>
    <row r="29" spans="1:10" ht="18" x14ac:dyDescent="0.3">
      <c r="A29" s="15" t="s">
        <v>15</v>
      </c>
      <c r="B29" s="45">
        <v>802</v>
      </c>
      <c r="C29" s="46" t="s">
        <v>1</v>
      </c>
      <c r="D29" s="46" t="s">
        <v>4</v>
      </c>
      <c r="E29" s="46" t="s">
        <v>10</v>
      </c>
      <c r="F29" s="46" t="s">
        <v>2</v>
      </c>
      <c r="G29" s="46" t="s">
        <v>7</v>
      </c>
      <c r="H29" s="46" t="s">
        <v>6</v>
      </c>
      <c r="I29" s="46" t="s">
        <v>5</v>
      </c>
      <c r="J29" s="75">
        <f t="shared" si="1"/>
        <v>400000</v>
      </c>
    </row>
    <row r="30" spans="1:10" ht="18" x14ac:dyDescent="0.3">
      <c r="A30" s="26" t="s">
        <v>54</v>
      </c>
      <c r="B30" s="45">
        <v>802</v>
      </c>
      <c r="C30" s="46" t="s">
        <v>1</v>
      </c>
      <c r="D30" s="46" t="s">
        <v>4</v>
      </c>
      <c r="E30" s="46" t="s">
        <v>10</v>
      </c>
      <c r="F30" s="46" t="s">
        <v>2</v>
      </c>
      <c r="G30" s="46" t="s">
        <v>7</v>
      </c>
      <c r="H30" s="46" t="s">
        <v>139</v>
      </c>
      <c r="I30" s="46" t="s">
        <v>5</v>
      </c>
      <c r="J30" s="75">
        <f t="shared" si="1"/>
        <v>400000</v>
      </c>
    </row>
    <row r="31" spans="1:10" ht="18" x14ac:dyDescent="0.3">
      <c r="A31" s="26" t="s">
        <v>11</v>
      </c>
      <c r="B31" s="45">
        <v>802</v>
      </c>
      <c r="C31" s="46" t="s">
        <v>1</v>
      </c>
      <c r="D31" s="46" t="s">
        <v>4</v>
      </c>
      <c r="E31" s="46" t="s">
        <v>10</v>
      </c>
      <c r="F31" s="46" t="s">
        <v>2</v>
      </c>
      <c r="G31" s="46" t="s">
        <v>7</v>
      </c>
      <c r="H31" s="46" t="s">
        <v>139</v>
      </c>
      <c r="I31" s="46" t="s">
        <v>9</v>
      </c>
      <c r="J31" s="75">
        <v>400000</v>
      </c>
    </row>
    <row r="32" spans="1:10" ht="18" x14ac:dyDescent="0.3">
      <c r="A32" s="15" t="s">
        <v>38</v>
      </c>
      <c r="B32" s="45">
        <v>802</v>
      </c>
      <c r="C32" s="46" t="s">
        <v>1</v>
      </c>
      <c r="D32" s="46" t="s">
        <v>36</v>
      </c>
      <c r="E32" s="46" t="s">
        <v>7</v>
      </c>
      <c r="F32" s="46" t="s">
        <v>2</v>
      </c>
      <c r="G32" s="46" t="s">
        <v>7</v>
      </c>
      <c r="H32" s="46" t="s">
        <v>6</v>
      </c>
      <c r="I32" s="46" t="s">
        <v>5</v>
      </c>
      <c r="J32" s="75">
        <f>J33+J36</f>
        <v>705000</v>
      </c>
    </row>
    <row r="33" spans="1:10" ht="54" x14ac:dyDescent="0.3">
      <c r="A33" s="15" t="s">
        <v>123</v>
      </c>
      <c r="B33" s="45">
        <v>802</v>
      </c>
      <c r="C33" s="46" t="s">
        <v>1</v>
      </c>
      <c r="D33" s="46" t="s">
        <v>36</v>
      </c>
      <c r="E33" s="46" t="s">
        <v>77</v>
      </c>
      <c r="F33" s="46" t="s">
        <v>2</v>
      </c>
      <c r="G33" s="46" t="s">
        <v>7</v>
      </c>
      <c r="H33" s="46" t="s">
        <v>6</v>
      </c>
      <c r="I33" s="46" t="s">
        <v>5</v>
      </c>
      <c r="J33" s="47">
        <f t="shared" ref="J33:J34" si="2">J34</f>
        <v>655000</v>
      </c>
    </row>
    <row r="34" spans="1:10" ht="57.75" customHeight="1" x14ac:dyDescent="0.3">
      <c r="A34" s="20" t="s">
        <v>140</v>
      </c>
      <c r="B34" s="45">
        <v>802</v>
      </c>
      <c r="C34" s="46" t="s">
        <v>1</v>
      </c>
      <c r="D34" s="46" t="s">
        <v>36</v>
      </c>
      <c r="E34" s="46" t="s">
        <v>77</v>
      </c>
      <c r="F34" s="46" t="s">
        <v>2</v>
      </c>
      <c r="G34" s="46" t="s">
        <v>7</v>
      </c>
      <c r="H34" s="46" t="s">
        <v>37</v>
      </c>
      <c r="I34" s="46" t="s">
        <v>5</v>
      </c>
      <c r="J34" s="47">
        <f t="shared" si="2"/>
        <v>655000</v>
      </c>
    </row>
    <row r="35" spans="1:10" ht="24.75" customHeight="1" x14ac:dyDescent="0.3">
      <c r="A35" s="21" t="s">
        <v>141</v>
      </c>
      <c r="B35" s="45">
        <v>802</v>
      </c>
      <c r="C35" s="46" t="s">
        <v>1</v>
      </c>
      <c r="D35" s="46" t="s">
        <v>36</v>
      </c>
      <c r="E35" s="46" t="s">
        <v>77</v>
      </c>
      <c r="F35" s="46" t="s">
        <v>2</v>
      </c>
      <c r="G35" s="46" t="s">
        <v>7</v>
      </c>
      <c r="H35" s="46" t="s">
        <v>37</v>
      </c>
      <c r="I35" s="46" t="s">
        <v>0</v>
      </c>
      <c r="J35" s="47">
        <v>655000</v>
      </c>
    </row>
    <row r="36" spans="1:10" ht="24.75" customHeight="1" x14ac:dyDescent="0.3">
      <c r="A36" s="15" t="s">
        <v>15</v>
      </c>
      <c r="B36" s="45">
        <v>802</v>
      </c>
      <c r="C36" s="46" t="s">
        <v>1</v>
      </c>
      <c r="D36" s="46" t="s">
        <v>36</v>
      </c>
      <c r="E36" s="46" t="s">
        <v>10</v>
      </c>
      <c r="F36" s="46" t="s">
        <v>2</v>
      </c>
      <c r="G36" s="46" t="s">
        <v>7</v>
      </c>
      <c r="H36" s="46" t="s">
        <v>6</v>
      </c>
      <c r="I36" s="46" t="s">
        <v>5</v>
      </c>
      <c r="J36" s="47">
        <f t="shared" ref="J36:J37" si="3">J37</f>
        <v>50000</v>
      </c>
    </row>
    <row r="37" spans="1:10" ht="24.75" customHeight="1" x14ac:dyDescent="0.3">
      <c r="A37" s="15" t="s">
        <v>142</v>
      </c>
      <c r="B37" s="45">
        <v>802</v>
      </c>
      <c r="C37" s="46" t="s">
        <v>1</v>
      </c>
      <c r="D37" s="46" t="s">
        <v>36</v>
      </c>
      <c r="E37" s="46" t="s">
        <v>10</v>
      </c>
      <c r="F37" s="46" t="s">
        <v>2</v>
      </c>
      <c r="G37" s="46" t="s">
        <v>7</v>
      </c>
      <c r="H37" s="46" t="s">
        <v>143</v>
      </c>
      <c r="I37" s="46" t="s">
        <v>5</v>
      </c>
      <c r="J37" s="47">
        <f t="shared" si="3"/>
        <v>50000</v>
      </c>
    </row>
    <row r="38" spans="1:10" ht="24.75" customHeight="1" x14ac:dyDescent="0.3">
      <c r="A38" s="15" t="s">
        <v>31</v>
      </c>
      <c r="B38" s="45">
        <v>802</v>
      </c>
      <c r="C38" s="46" t="s">
        <v>1</v>
      </c>
      <c r="D38" s="46" t="s">
        <v>36</v>
      </c>
      <c r="E38" s="46" t="s">
        <v>10</v>
      </c>
      <c r="F38" s="46" t="s">
        <v>2</v>
      </c>
      <c r="G38" s="46" t="s">
        <v>7</v>
      </c>
      <c r="H38" s="46" t="s">
        <v>143</v>
      </c>
      <c r="I38" s="46" t="s">
        <v>30</v>
      </c>
      <c r="J38" s="47">
        <v>50000</v>
      </c>
    </row>
    <row r="39" spans="1:10" ht="24" customHeight="1" x14ac:dyDescent="0.3">
      <c r="A39" s="37" t="s">
        <v>50</v>
      </c>
      <c r="B39" s="45">
        <v>802</v>
      </c>
      <c r="C39" s="46" t="s">
        <v>17</v>
      </c>
      <c r="D39" s="46" t="s">
        <v>7</v>
      </c>
      <c r="E39" s="46" t="s">
        <v>7</v>
      </c>
      <c r="F39" s="46" t="s">
        <v>2</v>
      </c>
      <c r="G39" s="46" t="s">
        <v>7</v>
      </c>
      <c r="H39" s="46" t="s">
        <v>6</v>
      </c>
      <c r="I39" s="46" t="s">
        <v>5</v>
      </c>
      <c r="J39" s="47">
        <f t="shared" ref="J39:J41" si="4">J40</f>
        <v>921706</v>
      </c>
    </row>
    <row r="40" spans="1:10" ht="23.25" customHeight="1" x14ac:dyDescent="0.3">
      <c r="A40" s="22" t="s">
        <v>49</v>
      </c>
      <c r="B40" s="45">
        <v>802</v>
      </c>
      <c r="C40" s="49" t="s">
        <v>17</v>
      </c>
      <c r="D40" s="49" t="s">
        <v>33</v>
      </c>
      <c r="E40" s="49" t="s">
        <v>7</v>
      </c>
      <c r="F40" s="49" t="s">
        <v>2</v>
      </c>
      <c r="G40" s="49" t="s">
        <v>7</v>
      </c>
      <c r="H40" s="49" t="s">
        <v>6</v>
      </c>
      <c r="I40" s="49" t="s">
        <v>5</v>
      </c>
      <c r="J40" s="47">
        <f t="shared" si="4"/>
        <v>921706</v>
      </c>
    </row>
    <row r="41" spans="1:10" ht="58.5" customHeight="1" x14ac:dyDescent="0.3">
      <c r="A41" s="77" t="s">
        <v>158</v>
      </c>
      <c r="B41" s="45">
        <v>802</v>
      </c>
      <c r="C41" s="49" t="s">
        <v>17</v>
      </c>
      <c r="D41" s="49" t="s">
        <v>33</v>
      </c>
      <c r="E41" s="49" t="s">
        <v>157</v>
      </c>
      <c r="F41" s="49" t="s">
        <v>2</v>
      </c>
      <c r="G41" s="49" t="s">
        <v>7</v>
      </c>
      <c r="H41" s="49" t="s">
        <v>6</v>
      </c>
      <c r="I41" s="49" t="s">
        <v>5</v>
      </c>
      <c r="J41" s="47">
        <f t="shared" si="4"/>
        <v>921706</v>
      </c>
    </row>
    <row r="42" spans="1:10" ht="41.25" customHeight="1" x14ac:dyDescent="0.3">
      <c r="A42" s="22" t="s">
        <v>48</v>
      </c>
      <c r="B42" s="45">
        <v>802</v>
      </c>
      <c r="C42" s="49" t="s">
        <v>17</v>
      </c>
      <c r="D42" s="49" t="s">
        <v>33</v>
      </c>
      <c r="E42" s="49" t="s">
        <v>157</v>
      </c>
      <c r="F42" s="49" t="s">
        <v>2</v>
      </c>
      <c r="G42" s="49" t="s">
        <v>7</v>
      </c>
      <c r="H42" s="49" t="s">
        <v>47</v>
      </c>
      <c r="I42" s="49" t="s">
        <v>5</v>
      </c>
      <c r="J42" s="47">
        <f>J43+J44</f>
        <v>921706</v>
      </c>
    </row>
    <row r="43" spans="1:10" ht="63" customHeight="1" x14ac:dyDescent="0.3">
      <c r="A43" s="22" t="s">
        <v>14</v>
      </c>
      <c r="B43" s="45">
        <v>802</v>
      </c>
      <c r="C43" s="49" t="s">
        <v>17</v>
      </c>
      <c r="D43" s="49" t="s">
        <v>33</v>
      </c>
      <c r="E43" s="49" t="s">
        <v>157</v>
      </c>
      <c r="F43" s="49" t="s">
        <v>2</v>
      </c>
      <c r="G43" s="49" t="s">
        <v>7</v>
      </c>
      <c r="H43" s="49" t="s">
        <v>47</v>
      </c>
      <c r="I43" s="49" t="s">
        <v>13</v>
      </c>
      <c r="J43" s="47">
        <v>871788</v>
      </c>
    </row>
    <row r="44" spans="1:10" ht="39" customHeight="1" x14ac:dyDescent="0.3">
      <c r="A44" s="22" t="s">
        <v>141</v>
      </c>
      <c r="B44" s="45">
        <v>802</v>
      </c>
      <c r="C44" s="49" t="s">
        <v>17</v>
      </c>
      <c r="D44" s="49" t="s">
        <v>33</v>
      </c>
      <c r="E44" s="49" t="s">
        <v>157</v>
      </c>
      <c r="F44" s="49" t="s">
        <v>2</v>
      </c>
      <c r="G44" s="49" t="s">
        <v>7</v>
      </c>
      <c r="H44" s="49" t="s">
        <v>47</v>
      </c>
      <c r="I44" s="49" t="s">
        <v>0</v>
      </c>
      <c r="J44" s="47">
        <v>49918</v>
      </c>
    </row>
    <row r="45" spans="1:10" s="32" customFormat="1" ht="34.799999999999997" x14ac:dyDescent="0.3">
      <c r="A45" s="34" t="s">
        <v>53</v>
      </c>
      <c r="B45" s="40">
        <v>802</v>
      </c>
      <c r="C45" s="43" t="s">
        <v>33</v>
      </c>
      <c r="D45" s="43" t="s">
        <v>7</v>
      </c>
      <c r="E45" s="43" t="s">
        <v>7</v>
      </c>
      <c r="F45" s="43" t="s">
        <v>2</v>
      </c>
      <c r="G45" s="43" t="s">
        <v>7</v>
      </c>
      <c r="H45" s="43" t="s">
        <v>6</v>
      </c>
      <c r="I45" s="43" t="s">
        <v>5</v>
      </c>
      <c r="J45" s="44">
        <f t="shared" ref="J45:J46" si="5">+J46</f>
        <v>1148000</v>
      </c>
    </row>
    <row r="46" spans="1:10" ht="60" customHeight="1" x14ac:dyDescent="0.3">
      <c r="A46" s="15" t="s">
        <v>52</v>
      </c>
      <c r="B46" s="45">
        <v>802</v>
      </c>
      <c r="C46" s="46" t="s">
        <v>33</v>
      </c>
      <c r="D46" s="46" t="s">
        <v>20</v>
      </c>
      <c r="E46" s="46" t="s">
        <v>7</v>
      </c>
      <c r="F46" s="46" t="s">
        <v>2</v>
      </c>
      <c r="G46" s="46" t="s">
        <v>7</v>
      </c>
      <c r="H46" s="46" t="s">
        <v>6</v>
      </c>
      <c r="I46" s="46" t="s">
        <v>5</v>
      </c>
      <c r="J46" s="47">
        <f t="shared" si="5"/>
        <v>1148000</v>
      </c>
    </row>
    <row r="47" spans="1:10" ht="27" customHeight="1" x14ac:dyDescent="0.3">
      <c r="A47" s="15" t="s">
        <v>15</v>
      </c>
      <c r="B47" s="45">
        <v>802</v>
      </c>
      <c r="C47" s="46" t="s">
        <v>33</v>
      </c>
      <c r="D47" s="46" t="s">
        <v>20</v>
      </c>
      <c r="E47" s="46" t="s">
        <v>10</v>
      </c>
      <c r="F47" s="46" t="s">
        <v>2</v>
      </c>
      <c r="G47" s="46" t="s">
        <v>7</v>
      </c>
      <c r="H47" s="46" t="s">
        <v>6</v>
      </c>
      <c r="I47" s="46" t="s">
        <v>5</v>
      </c>
      <c r="J47" s="47">
        <f>J48+J50</f>
        <v>1148000</v>
      </c>
    </row>
    <row r="48" spans="1:10" ht="54" x14ac:dyDescent="0.3">
      <c r="A48" s="48" t="s">
        <v>79</v>
      </c>
      <c r="B48" s="45">
        <v>802</v>
      </c>
      <c r="C48" s="46" t="s">
        <v>33</v>
      </c>
      <c r="D48" s="46" t="s">
        <v>20</v>
      </c>
      <c r="E48" s="46" t="s">
        <v>10</v>
      </c>
      <c r="F48" s="46" t="s">
        <v>2</v>
      </c>
      <c r="G48" s="46" t="s">
        <v>7</v>
      </c>
      <c r="H48" s="46" t="s">
        <v>78</v>
      </c>
      <c r="I48" s="46" t="s">
        <v>5</v>
      </c>
      <c r="J48" s="47">
        <f>J49</f>
        <v>760000</v>
      </c>
    </row>
    <row r="49" spans="1:10" ht="24.75" customHeight="1" x14ac:dyDescent="0.3">
      <c r="A49" s="26" t="s">
        <v>141</v>
      </c>
      <c r="B49" s="45">
        <v>802</v>
      </c>
      <c r="C49" s="46" t="s">
        <v>33</v>
      </c>
      <c r="D49" s="46" t="s">
        <v>20</v>
      </c>
      <c r="E49" s="46" t="s">
        <v>10</v>
      </c>
      <c r="F49" s="46" t="s">
        <v>2</v>
      </c>
      <c r="G49" s="46" t="s">
        <v>7</v>
      </c>
      <c r="H49" s="46" t="s">
        <v>78</v>
      </c>
      <c r="I49" s="46" t="s">
        <v>0</v>
      </c>
      <c r="J49" s="47">
        <v>760000</v>
      </c>
    </row>
    <row r="50" spans="1:10" ht="113.25" customHeight="1" x14ac:dyDescent="0.3">
      <c r="A50" s="27" t="s">
        <v>113</v>
      </c>
      <c r="B50" s="45">
        <v>802</v>
      </c>
      <c r="C50" s="46" t="s">
        <v>33</v>
      </c>
      <c r="D50" s="46" t="s">
        <v>20</v>
      </c>
      <c r="E50" s="46" t="s">
        <v>10</v>
      </c>
      <c r="F50" s="46" t="s">
        <v>2</v>
      </c>
      <c r="G50" s="46" t="s">
        <v>7</v>
      </c>
      <c r="H50" s="46" t="s">
        <v>112</v>
      </c>
      <c r="I50" s="46" t="s">
        <v>5</v>
      </c>
      <c r="J50" s="47">
        <f>J51</f>
        <v>388000</v>
      </c>
    </row>
    <row r="51" spans="1:10" ht="21" customHeight="1" x14ac:dyDescent="0.3">
      <c r="A51" s="26" t="s">
        <v>114</v>
      </c>
      <c r="B51" s="45">
        <v>802</v>
      </c>
      <c r="C51" s="46" t="s">
        <v>33</v>
      </c>
      <c r="D51" s="46" t="s">
        <v>20</v>
      </c>
      <c r="E51" s="46" t="s">
        <v>10</v>
      </c>
      <c r="F51" s="46" t="s">
        <v>2</v>
      </c>
      <c r="G51" s="46" t="s">
        <v>7</v>
      </c>
      <c r="H51" s="46" t="s">
        <v>112</v>
      </c>
      <c r="I51" s="46" t="s">
        <v>44</v>
      </c>
      <c r="J51" s="47">
        <v>388000</v>
      </c>
    </row>
    <row r="52" spans="1:10" s="32" customFormat="1" x14ac:dyDescent="0.3">
      <c r="A52" s="34" t="s">
        <v>26</v>
      </c>
      <c r="B52" s="40">
        <v>802</v>
      </c>
      <c r="C52" s="43" t="s">
        <v>12</v>
      </c>
      <c r="D52" s="43" t="s">
        <v>7</v>
      </c>
      <c r="E52" s="43" t="s">
        <v>7</v>
      </c>
      <c r="F52" s="43" t="s">
        <v>2</v>
      </c>
      <c r="G52" s="43" t="s">
        <v>7</v>
      </c>
      <c r="H52" s="43" t="s">
        <v>6</v>
      </c>
      <c r="I52" s="43" t="s">
        <v>5</v>
      </c>
      <c r="J52" s="44">
        <f>+J57+J71+J53+J63</f>
        <v>10381918</v>
      </c>
    </row>
    <row r="53" spans="1:10" ht="18" x14ac:dyDescent="0.3">
      <c r="A53" s="36" t="s">
        <v>80</v>
      </c>
      <c r="B53" s="45">
        <v>802</v>
      </c>
      <c r="C53" s="46" t="s">
        <v>12</v>
      </c>
      <c r="D53" s="46" t="s">
        <v>28</v>
      </c>
      <c r="E53" s="46" t="s">
        <v>7</v>
      </c>
      <c r="F53" s="46" t="s">
        <v>2</v>
      </c>
      <c r="G53" s="46" t="s">
        <v>7</v>
      </c>
      <c r="H53" s="46" t="s">
        <v>6</v>
      </c>
      <c r="I53" s="46" t="s">
        <v>5</v>
      </c>
      <c r="J53" s="47">
        <f t="shared" ref="J53:J55" si="6">J54</f>
        <v>901000</v>
      </c>
    </row>
    <row r="54" spans="1:10" ht="18" x14ac:dyDescent="0.3">
      <c r="A54" s="21" t="s">
        <v>15</v>
      </c>
      <c r="B54" s="45">
        <v>802</v>
      </c>
      <c r="C54" s="46" t="s">
        <v>12</v>
      </c>
      <c r="D54" s="46" t="s">
        <v>28</v>
      </c>
      <c r="E54" s="46" t="s">
        <v>10</v>
      </c>
      <c r="F54" s="46" t="s">
        <v>2</v>
      </c>
      <c r="G54" s="46" t="s">
        <v>7</v>
      </c>
      <c r="H54" s="46" t="s">
        <v>6</v>
      </c>
      <c r="I54" s="46" t="s">
        <v>5</v>
      </c>
      <c r="J54" s="47">
        <f t="shared" si="6"/>
        <v>901000</v>
      </c>
    </row>
    <row r="55" spans="1:10" ht="36" x14ac:dyDescent="0.3">
      <c r="A55" s="18" t="s">
        <v>81</v>
      </c>
      <c r="B55" s="45">
        <v>802</v>
      </c>
      <c r="C55" s="46" t="s">
        <v>12</v>
      </c>
      <c r="D55" s="46" t="s">
        <v>28</v>
      </c>
      <c r="E55" s="46" t="s">
        <v>10</v>
      </c>
      <c r="F55" s="46" t="s">
        <v>2</v>
      </c>
      <c r="G55" s="46" t="s">
        <v>7</v>
      </c>
      <c r="H55" s="46" t="s">
        <v>82</v>
      </c>
      <c r="I55" s="46" t="s">
        <v>5</v>
      </c>
      <c r="J55" s="47">
        <f t="shared" si="6"/>
        <v>901000</v>
      </c>
    </row>
    <row r="56" spans="1:10" ht="36" x14ac:dyDescent="0.3">
      <c r="A56" s="21" t="s">
        <v>141</v>
      </c>
      <c r="B56" s="45">
        <v>802</v>
      </c>
      <c r="C56" s="46" t="s">
        <v>12</v>
      </c>
      <c r="D56" s="46" t="s">
        <v>28</v>
      </c>
      <c r="E56" s="46" t="s">
        <v>10</v>
      </c>
      <c r="F56" s="46" t="s">
        <v>2</v>
      </c>
      <c r="G56" s="46" t="s">
        <v>7</v>
      </c>
      <c r="H56" s="46" t="s">
        <v>82</v>
      </c>
      <c r="I56" s="46" t="s">
        <v>0</v>
      </c>
      <c r="J56" s="47">
        <v>901000</v>
      </c>
    </row>
    <row r="57" spans="1:10" ht="18" x14ac:dyDescent="0.3">
      <c r="A57" s="34" t="s">
        <v>25</v>
      </c>
      <c r="B57" s="45">
        <v>802</v>
      </c>
      <c r="C57" s="46" t="s">
        <v>12</v>
      </c>
      <c r="D57" s="46" t="s">
        <v>24</v>
      </c>
      <c r="E57" s="46" t="s">
        <v>7</v>
      </c>
      <c r="F57" s="46" t="s">
        <v>2</v>
      </c>
      <c r="G57" s="46" t="s">
        <v>7</v>
      </c>
      <c r="H57" s="46" t="s">
        <v>6</v>
      </c>
      <c r="I57" s="46" t="s">
        <v>5</v>
      </c>
      <c r="J57" s="47">
        <f>J58</f>
        <v>1700000</v>
      </c>
    </row>
    <row r="58" spans="1:10" ht="37.5" customHeight="1" x14ac:dyDescent="0.3">
      <c r="A58" s="15" t="s">
        <v>127</v>
      </c>
      <c r="B58" s="45">
        <v>802</v>
      </c>
      <c r="C58" s="46" t="s">
        <v>12</v>
      </c>
      <c r="D58" s="46" t="s">
        <v>24</v>
      </c>
      <c r="E58" s="46" t="s">
        <v>128</v>
      </c>
      <c r="F58" s="46" t="s">
        <v>2</v>
      </c>
      <c r="G58" s="46" t="s">
        <v>7</v>
      </c>
      <c r="H58" s="46" t="s">
        <v>6</v>
      </c>
      <c r="I58" s="46" t="s">
        <v>5</v>
      </c>
      <c r="J58" s="47">
        <f>J59+J61</f>
        <v>1700000</v>
      </c>
    </row>
    <row r="59" spans="1:10" ht="57.75" customHeight="1" x14ac:dyDescent="0.3">
      <c r="A59" s="26" t="s">
        <v>121</v>
      </c>
      <c r="B59" s="45">
        <v>802</v>
      </c>
      <c r="C59" s="46" t="s">
        <v>12</v>
      </c>
      <c r="D59" s="46" t="s">
        <v>24</v>
      </c>
      <c r="E59" s="46" t="s">
        <v>128</v>
      </c>
      <c r="F59" s="46" t="s">
        <v>2</v>
      </c>
      <c r="G59" s="46" t="s">
        <v>7</v>
      </c>
      <c r="H59" s="46" t="s">
        <v>144</v>
      </c>
      <c r="I59" s="46" t="s">
        <v>5</v>
      </c>
      <c r="J59" s="47">
        <f>J60</f>
        <v>1500000</v>
      </c>
    </row>
    <row r="60" spans="1:10" ht="18" x14ac:dyDescent="0.3">
      <c r="A60" s="26" t="s">
        <v>11</v>
      </c>
      <c r="B60" s="45">
        <v>802</v>
      </c>
      <c r="C60" s="46" t="s">
        <v>12</v>
      </c>
      <c r="D60" s="46" t="s">
        <v>24</v>
      </c>
      <c r="E60" s="46" t="s">
        <v>128</v>
      </c>
      <c r="F60" s="46" t="s">
        <v>2</v>
      </c>
      <c r="G60" s="46" t="s">
        <v>7</v>
      </c>
      <c r="H60" s="46" t="s">
        <v>144</v>
      </c>
      <c r="I60" s="46" t="s">
        <v>9</v>
      </c>
      <c r="J60" s="47">
        <v>1500000</v>
      </c>
    </row>
    <row r="61" spans="1:10" ht="72" x14ac:dyDescent="0.3">
      <c r="A61" s="26" t="s">
        <v>146</v>
      </c>
      <c r="B61" s="45">
        <v>802</v>
      </c>
      <c r="C61" s="46" t="s">
        <v>12</v>
      </c>
      <c r="D61" s="46" t="s">
        <v>24</v>
      </c>
      <c r="E61" s="46" t="s">
        <v>128</v>
      </c>
      <c r="F61" s="46" t="s">
        <v>2</v>
      </c>
      <c r="G61" s="46" t="s">
        <v>7</v>
      </c>
      <c r="H61" s="46" t="s">
        <v>145</v>
      </c>
      <c r="I61" s="46" t="s">
        <v>5</v>
      </c>
      <c r="J61" s="47">
        <f>J62</f>
        <v>200000</v>
      </c>
    </row>
    <row r="62" spans="1:10" ht="18" x14ac:dyDescent="0.3">
      <c r="A62" s="26" t="s">
        <v>11</v>
      </c>
      <c r="B62" s="45">
        <v>802</v>
      </c>
      <c r="C62" s="46" t="s">
        <v>12</v>
      </c>
      <c r="D62" s="46" t="s">
        <v>24</v>
      </c>
      <c r="E62" s="46" t="s">
        <v>128</v>
      </c>
      <c r="F62" s="46" t="s">
        <v>2</v>
      </c>
      <c r="G62" s="46" t="s">
        <v>7</v>
      </c>
      <c r="H62" s="46" t="s">
        <v>145</v>
      </c>
      <c r="I62" s="46" t="s">
        <v>9</v>
      </c>
      <c r="J62" s="47">
        <v>200000</v>
      </c>
    </row>
    <row r="63" spans="1:10" ht="18" x14ac:dyDescent="0.3">
      <c r="A63" s="37" t="s">
        <v>23</v>
      </c>
      <c r="B63" s="45">
        <v>802</v>
      </c>
      <c r="C63" s="49" t="s">
        <v>12</v>
      </c>
      <c r="D63" s="49" t="s">
        <v>20</v>
      </c>
      <c r="E63" s="49" t="s">
        <v>7</v>
      </c>
      <c r="F63" s="49" t="s">
        <v>2</v>
      </c>
      <c r="G63" s="49" t="s">
        <v>7</v>
      </c>
      <c r="H63" s="49" t="s">
        <v>6</v>
      </c>
      <c r="I63" s="49" t="s">
        <v>5</v>
      </c>
      <c r="J63" s="47">
        <f>J64</f>
        <v>7690918</v>
      </c>
    </row>
    <row r="64" spans="1:10" ht="39" customHeight="1" x14ac:dyDescent="0.3">
      <c r="A64" s="22" t="s">
        <v>124</v>
      </c>
      <c r="B64" s="45">
        <v>802</v>
      </c>
      <c r="C64" s="49" t="s">
        <v>12</v>
      </c>
      <c r="D64" s="49" t="s">
        <v>20</v>
      </c>
      <c r="E64" s="49" t="s">
        <v>83</v>
      </c>
      <c r="F64" s="49" t="s">
        <v>2</v>
      </c>
      <c r="G64" s="49" t="s">
        <v>7</v>
      </c>
      <c r="H64" s="49" t="s">
        <v>6</v>
      </c>
      <c r="I64" s="49" t="s">
        <v>5</v>
      </c>
      <c r="J64" s="47">
        <f>J66+J68+J70</f>
        <v>7690918</v>
      </c>
    </row>
    <row r="65" spans="1:10" ht="34.5" customHeight="1" x14ac:dyDescent="0.3">
      <c r="A65" s="18" t="s">
        <v>84</v>
      </c>
      <c r="B65" s="45">
        <v>802</v>
      </c>
      <c r="C65" s="49" t="s">
        <v>12</v>
      </c>
      <c r="D65" s="49" t="s">
        <v>20</v>
      </c>
      <c r="E65" s="49" t="s">
        <v>83</v>
      </c>
      <c r="F65" s="49" t="s">
        <v>2</v>
      </c>
      <c r="G65" s="49" t="s">
        <v>7</v>
      </c>
      <c r="H65" s="49" t="s">
        <v>22</v>
      </c>
      <c r="I65" s="49" t="s">
        <v>5</v>
      </c>
      <c r="J65" s="47">
        <f>J66</f>
        <v>4758600</v>
      </c>
    </row>
    <row r="66" spans="1:10" ht="39" customHeight="1" x14ac:dyDescent="0.3">
      <c r="A66" s="22" t="s">
        <v>141</v>
      </c>
      <c r="B66" s="45">
        <v>802</v>
      </c>
      <c r="C66" s="49" t="s">
        <v>12</v>
      </c>
      <c r="D66" s="49" t="s">
        <v>20</v>
      </c>
      <c r="E66" s="49" t="s">
        <v>83</v>
      </c>
      <c r="F66" s="49" t="s">
        <v>2</v>
      </c>
      <c r="G66" s="49" t="s">
        <v>7</v>
      </c>
      <c r="H66" s="49" t="s">
        <v>22</v>
      </c>
      <c r="I66" s="49" t="s">
        <v>0</v>
      </c>
      <c r="J66" s="47">
        <v>4758600</v>
      </c>
    </row>
    <row r="67" spans="1:10" ht="36" x14ac:dyDescent="0.3">
      <c r="A67" s="22" t="s">
        <v>85</v>
      </c>
      <c r="B67" s="45">
        <v>802</v>
      </c>
      <c r="C67" s="49" t="s">
        <v>12</v>
      </c>
      <c r="D67" s="49" t="s">
        <v>20</v>
      </c>
      <c r="E67" s="49" t="s">
        <v>83</v>
      </c>
      <c r="F67" s="49" t="s">
        <v>2</v>
      </c>
      <c r="G67" s="49" t="s">
        <v>7</v>
      </c>
      <c r="H67" s="46" t="s">
        <v>147</v>
      </c>
      <c r="I67" s="49" t="s">
        <v>5</v>
      </c>
      <c r="J67" s="47">
        <f>J68</f>
        <v>2932318</v>
      </c>
    </row>
    <row r="68" spans="1:10" ht="38.25" customHeight="1" x14ac:dyDescent="0.3">
      <c r="A68" s="22" t="s">
        <v>21</v>
      </c>
      <c r="B68" s="45">
        <v>802</v>
      </c>
      <c r="C68" s="49" t="s">
        <v>12</v>
      </c>
      <c r="D68" s="49" t="s">
        <v>20</v>
      </c>
      <c r="E68" s="49" t="s">
        <v>83</v>
      </c>
      <c r="F68" s="49" t="s">
        <v>2</v>
      </c>
      <c r="G68" s="49" t="s">
        <v>7</v>
      </c>
      <c r="H68" s="46" t="s">
        <v>147</v>
      </c>
      <c r="I68" s="49" t="s">
        <v>0</v>
      </c>
      <c r="J68" s="47">
        <v>2932318</v>
      </c>
    </row>
    <row r="69" spans="1:10" ht="36" x14ac:dyDescent="0.3">
      <c r="A69" s="22" t="s">
        <v>72</v>
      </c>
      <c r="B69" s="45">
        <v>802</v>
      </c>
      <c r="C69" s="49" t="s">
        <v>12</v>
      </c>
      <c r="D69" s="49" t="s">
        <v>20</v>
      </c>
      <c r="E69" s="49" t="s">
        <v>83</v>
      </c>
      <c r="F69" s="49" t="s">
        <v>2</v>
      </c>
      <c r="G69" s="49" t="s">
        <v>7</v>
      </c>
      <c r="H69" s="46" t="s">
        <v>148</v>
      </c>
      <c r="I69" s="49" t="s">
        <v>5</v>
      </c>
      <c r="J69" s="47">
        <f>J70</f>
        <v>0</v>
      </c>
    </row>
    <row r="70" spans="1:10" ht="43.5" customHeight="1" x14ac:dyDescent="0.3">
      <c r="A70" s="22" t="s">
        <v>21</v>
      </c>
      <c r="B70" s="45">
        <v>802</v>
      </c>
      <c r="C70" s="49" t="s">
        <v>12</v>
      </c>
      <c r="D70" s="49" t="s">
        <v>20</v>
      </c>
      <c r="E70" s="49" t="s">
        <v>83</v>
      </c>
      <c r="F70" s="49" t="s">
        <v>2</v>
      </c>
      <c r="G70" s="49" t="s">
        <v>7</v>
      </c>
      <c r="H70" s="46" t="s">
        <v>148</v>
      </c>
      <c r="I70" s="49" t="s">
        <v>0</v>
      </c>
      <c r="J70" s="47">
        <v>0</v>
      </c>
    </row>
    <row r="71" spans="1:10" ht="18" x14ac:dyDescent="0.3">
      <c r="A71" s="38" t="s">
        <v>51</v>
      </c>
      <c r="B71" s="45">
        <v>802</v>
      </c>
      <c r="C71" s="46" t="s">
        <v>12</v>
      </c>
      <c r="D71" s="46" t="s">
        <v>46</v>
      </c>
      <c r="E71" s="46" t="s">
        <v>7</v>
      </c>
      <c r="F71" s="46" t="s">
        <v>2</v>
      </c>
      <c r="G71" s="46" t="s">
        <v>7</v>
      </c>
      <c r="H71" s="46" t="s">
        <v>6</v>
      </c>
      <c r="I71" s="46" t="s">
        <v>5</v>
      </c>
      <c r="J71" s="47">
        <f>J72</f>
        <v>90000</v>
      </c>
    </row>
    <row r="72" spans="1:10" ht="18" x14ac:dyDescent="0.3">
      <c r="A72" s="21" t="s">
        <v>15</v>
      </c>
      <c r="B72" s="45">
        <v>802</v>
      </c>
      <c r="C72" s="46" t="s">
        <v>12</v>
      </c>
      <c r="D72" s="46" t="s">
        <v>46</v>
      </c>
      <c r="E72" s="46" t="s">
        <v>10</v>
      </c>
      <c r="F72" s="46" t="s">
        <v>2</v>
      </c>
      <c r="G72" s="46" t="s">
        <v>7</v>
      </c>
      <c r="H72" s="46" t="s">
        <v>6</v>
      </c>
      <c r="I72" s="46" t="s">
        <v>5</v>
      </c>
      <c r="J72" s="47">
        <f>J74+J76</f>
        <v>90000</v>
      </c>
    </row>
    <row r="73" spans="1:10" ht="72" x14ac:dyDescent="0.3">
      <c r="A73" s="27" t="s">
        <v>115</v>
      </c>
      <c r="B73" s="45">
        <v>802</v>
      </c>
      <c r="C73" s="46" t="s">
        <v>12</v>
      </c>
      <c r="D73" s="46" t="s">
        <v>46</v>
      </c>
      <c r="E73" s="46" t="s">
        <v>10</v>
      </c>
      <c r="F73" s="46" t="s">
        <v>2</v>
      </c>
      <c r="G73" s="46" t="s">
        <v>7</v>
      </c>
      <c r="H73" s="46" t="s">
        <v>116</v>
      </c>
      <c r="I73" s="46" t="s">
        <v>5</v>
      </c>
      <c r="J73" s="47">
        <f>J74</f>
        <v>30000</v>
      </c>
    </row>
    <row r="74" spans="1:10" ht="18" x14ac:dyDescent="0.3">
      <c r="A74" s="22" t="s">
        <v>45</v>
      </c>
      <c r="B74" s="45">
        <v>802</v>
      </c>
      <c r="C74" s="46" t="s">
        <v>12</v>
      </c>
      <c r="D74" s="46" t="s">
        <v>46</v>
      </c>
      <c r="E74" s="46" t="s">
        <v>10</v>
      </c>
      <c r="F74" s="46" t="s">
        <v>2</v>
      </c>
      <c r="G74" s="46" t="s">
        <v>7</v>
      </c>
      <c r="H74" s="46" t="s">
        <v>116</v>
      </c>
      <c r="I74" s="46" t="s">
        <v>44</v>
      </c>
      <c r="J74" s="47">
        <v>30000</v>
      </c>
    </row>
    <row r="75" spans="1:10" ht="90" x14ac:dyDescent="0.3">
      <c r="A75" s="27" t="s">
        <v>118</v>
      </c>
      <c r="B75" s="45">
        <v>802</v>
      </c>
      <c r="C75" s="46" t="s">
        <v>12</v>
      </c>
      <c r="D75" s="46" t="s">
        <v>46</v>
      </c>
      <c r="E75" s="46" t="s">
        <v>10</v>
      </c>
      <c r="F75" s="46" t="s">
        <v>2</v>
      </c>
      <c r="G75" s="46" t="s">
        <v>7</v>
      </c>
      <c r="H75" s="46" t="s">
        <v>117</v>
      </c>
      <c r="I75" s="46" t="s">
        <v>5</v>
      </c>
      <c r="J75" s="47">
        <f>J76</f>
        <v>60000</v>
      </c>
    </row>
    <row r="76" spans="1:10" ht="18" x14ac:dyDescent="0.3">
      <c r="A76" s="22" t="s">
        <v>45</v>
      </c>
      <c r="B76" s="45">
        <v>802</v>
      </c>
      <c r="C76" s="46" t="s">
        <v>12</v>
      </c>
      <c r="D76" s="46" t="s">
        <v>46</v>
      </c>
      <c r="E76" s="46" t="s">
        <v>10</v>
      </c>
      <c r="F76" s="46" t="s">
        <v>2</v>
      </c>
      <c r="G76" s="46" t="s">
        <v>7</v>
      </c>
      <c r="H76" s="46" t="s">
        <v>117</v>
      </c>
      <c r="I76" s="46" t="s">
        <v>44</v>
      </c>
      <c r="J76" s="47">
        <v>60000</v>
      </c>
    </row>
    <row r="77" spans="1:10" x14ac:dyDescent="0.3">
      <c r="A77" s="34" t="s">
        <v>19</v>
      </c>
      <c r="B77" s="40">
        <v>802</v>
      </c>
      <c r="C77" s="43" t="s">
        <v>3</v>
      </c>
      <c r="D77" s="43" t="s">
        <v>7</v>
      </c>
      <c r="E77" s="43" t="s">
        <v>7</v>
      </c>
      <c r="F77" s="43" t="s">
        <v>2</v>
      </c>
      <c r="G77" s="43" t="s">
        <v>7</v>
      </c>
      <c r="H77" s="43" t="s">
        <v>6</v>
      </c>
      <c r="I77" s="43" t="s">
        <v>5</v>
      </c>
      <c r="J77" s="44">
        <f>+J78+J84+J88+J98</f>
        <v>11112060</v>
      </c>
    </row>
    <row r="78" spans="1:10" ht="18" x14ac:dyDescent="0.3">
      <c r="A78" s="38" t="s">
        <v>86</v>
      </c>
      <c r="B78" s="45">
        <v>802</v>
      </c>
      <c r="C78" s="46" t="s">
        <v>3</v>
      </c>
      <c r="D78" s="49" t="s">
        <v>1</v>
      </c>
      <c r="E78" s="49" t="s">
        <v>7</v>
      </c>
      <c r="F78" s="49" t="s">
        <v>2</v>
      </c>
      <c r="G78" s="49" t="s">
        <v>7</v>
      </c>
      <c r="H78" s="49" t="s">
        <v>6</v>
      </c>
      <c r="I78" s="49" t="s">
        <v>5</v>
      </c>
      <c r="J78" s="47">
        <f>J79</f>
        <v>800500</v>
      </c>
    </row>
    <row r="79" spans="1:10" ht="54" x14ac:dyDescent="0.3">
      <c r="A79" s="22" t="s">
        <v>129</v>
      </c>
      <c r="B79" s="45">
        <v>802</v>
      </c>
      <c r="C79" s="46" t="s">
        <v>3</v>
      </c>
      <c r="D79" s="49" t="s">
        <v>1</v>
      </c>
      <c r="E79" s="49" t="s">
        <v>130</v>
      </c>
      <c r="F79" s="49" t="s">
        <v>2</v>
      </c>
      <c r="G79" s="49" t="s">
        <v>7</v>
      </c>
      <c r="H79" s="49" t="s">
        <v>6</v>
      </c>
      <c r="I79" s="49" t="s">
        <v>5</v>
      </c>
      <c r="J79" s="47">
        <f>J81+J83</f>
        <v>800500</v>
      </c>
    </row>
    <row r="80" spans="1:10" ht="21.75" customHeight="1" x14ac:dyDescent="0.3">
      <c r="A80" s="18" t="s">
        <v>87</v>
      </c>
      <c r="B80" s="45">
        <v>802</v>
      </c>
      <c r="C80" s="46" t="s">
        <v>3</v>
      </c>
      <c r="D80" s="49" t="s">
        <v>1</v>
      </c>
      <c r="E80" s="49" t="s">
        <v>130</v>
      </c>
      <c r="F80" s="49" t="s">
        <v>2</v>
      </c>
      <c r="G80" s="49" t="s">
        <v>7</v>
      </c>
      <c r="H80" s="49" t="s">
        <v>90</v>
      </c>
      <c r="I80" s="49" t="s">
        <v>5</v>
      </c>
      <c r="J80" s="47">
        <f>J81</f>
        <v>335000</v>
      </c>
    </row>
    <row r="81" spans="1:10" ht="23.25" customHeight="1" x14ac:dyDescent="0.3">
      <c r="A81" s="22" t="s">
        <v>141</v>
      </c>
      <c r="B81" s="45">
        <v>802</v>
      </c>
      <c r="C81" s="46" t="s">
        <v>3</v>
      </c>
      <c r="D81" s="49" t="s">
        <v>1</v>
      </c>
      <c r="E81" s="49" t="s">
        <v>130</v>
      </c>
      <c r="F81" s="49" t="s">
        <v>2</v>
      </c>
      <c r="G81" s="49" t="s">
        <v>7</v>
      </c>
      <c r="H81" s="49" t="s">
        <v>90</v>
      </c>
      <c r="I81" s="49" t="s">
        <v>0</v>
      </c>
      <c r="J81" s="47">
        <v>335000</v>
      </c>
    </row>
    <row r="82" spans="1:10" ht="22.5" customHeight="1" x14ac:dyDescent="0.3">
      <c r="A82" s="22" t="s">
        <v>88</v>
      </c>
      <c r="B82" s="45">
        <v>802</v>
      </c>
      <c r="C82" s="46" t="s">
        <v>3</v>
      </c>
      <c r="D82" s="49" t="s">
        <v>1</v>
      </c>
      <c r="E82" s="49" t="s">
        <v>130</v>
      </c>
      <c r="F82" s="49" t="s">
        <v>2</v>
      </c>
      <c r="G82" s="49" t="s">
        <v>7</v>
      </c>
      <c r="H82" s="49" t="s">
        <v>91</v>
      </c>
      <c r="I82" s="49" t="s">
        <v>5</v>
      </c>
      <c r="J82" s="47">
        <f>J83</f>
        <v>465500</v>
      </c>
    </row>
    <row r="83" spans="1:10" ht="21" customHeight="1" x14ac:dyDescent="0.3">
      <c r="A83" s="22" t="s">
        <v>141</v>
      </c>
      <c r="B83" s="45">
        <v>802</v>
      </c>
      <c r="C83" s="46" t="s">
        <v>3</v>
      </c>
      <c r="D83" s="49" t="s">
        <v>1</v>
      </c>
      <c r="E83" s="49" t="s">
        <v>130</v>
      </c>
      <c r="F83" s="49" t="s">
        <v>2</v>
      </c>
      <c r="G83" s="49" t="s">
        <v>7</v>
      </c>
      <c r="H83" s="49" t="s">
        <v>91</v>
      </c>
      <c r="I83" s="49" t="s">
        <v>0</v>
      </c>
      <c r="J83" s="47">
        <v>465500</v>
      </c>
    </row>
    <row r="84" spans="1:10" ht="18" x14ac:dyDescent="0.3">
      <c r="A84" s="37" t="s">
        <v>18</v>
      </c>
      <c r="B84" s="45">
        <v>802</v>
      </c>
      <c r="C84" s="46" t="s">
        <v>3</v>
      </c>
      <c r="D84" s="49" t="s">
        <v>17</v>
      </c>
      <c r="E84" s="49" t="s">
        <v>7</v>
      </c>
      <c r="F84" s="49" t="s">
        <v>2</v>
      </c>
      <c r="G84" s="49" t="s">
        <v>7</v>
      </c>
      <c r="H84" s="49" t="s">
        <v>6</v>
      </c>
      <c r="I84" s="49" t="s">
        <v>5</v>
      </c>
      <c r="J84" s="47">
        <f t="shared" ref="J84:J86" si="7">J85</f>
        <v>115000</v>
      </c>
    </row>
    <row r="85" spans="1:10" ht="54" x14ac:dyDescent="0.3">
      <c r="A85" s="22" t="s">
        <v>129</v>
      </c>
      <c r="B85" s="45">
        <v>802</v>
      </c>
      <c r="C85" s="46" t="s">
        <v>3</v>
      </c>
      <c r="D85" s="49" t="s">
        <v>17</v>
      </c>
      <c r="E85" s="49" t="s">
        <v>130</v>
      </c>
      <c r="F85" s="49" t="s">
        <v>2</v>
      </c>
      <c r="G85" s="49" t="s">
        <v>7</v>
      </c>
      <c r="H85" s="49" t="s">
        <v>6</v>
      </c>
      <c r="I85" s="49" t="s">
        <v>5</v>
      </c>
      <c r="J85" s="47">
        <f t="shared" si="7"/>
        <v>115000</v>
      </c>
    </row>
    <row r="86" spans="1:10" ht="18" x14ac:dyDescent="0.3">
      <c r="A86" s="22" t="s">
        <v>89</v>
      </c>
      <c r="B86" s="45">
        <v>802</v>
      </c>
      <c r="C86" s="46" t="s">
        <v>3</v>
      </c>
      <c r="D86" s="49" t="s">
        <v>17</v>
      </c>
      <c r="E86" s="49" t="s">
        <v>130</v>
      </c>
      <c r="F86" s="49" t="s">
        <v>2</v>
      </c>
      <c r="G86" s="49" t="s">
        <v>7</v>
      </c>
      <c r="H86" s="49" t="s">
        <v>92</v>
      </c>
      <c r="I86" s="49" t="s">
        <v>5</v>
      </c>
      <c r="J86" s="47">
        <f t="shared" si="7"/>
        <v>115000</v>
      </c>
    </row>
    <row r="87" spans="1:10" ht="43.5" customHeight="1" x14ac:dyDescent="0.3">
      <c r="A87" s="22" t="s">
        <v>141</v>
      </c>
      <c r="B87" s="45">
        <v>802</v>
      </c>
      <c r="C87" s="46" t="s">
        <v>3</v>
      </c>
      <c r="D87" s="49" t="s">
        <v>17</v>
      </c>
      <c r="E87" s="49" t="s">
        <v>130</v>
      </c>
      <c r="F87" s="49" t="s">
        <v>2</v>
      </c>
      <c r="G87" s="49" t="s">
        <v>7</v>
      </c>
      <c r="H87" s="49" t="s">
        <v>92</v>
      </c>
      <c r="I87" s="49" t="s">
        <v>0</v>
      </c>
      <c r="J87" s="47">
        <v>115000</v>
      </c>
    </row>
    <row r="88" spans="1:10" x14ac:dyDescent="0.3">
      <c r="A88" s="39" t="s">
        <v>93</v>
      </c>
      <c r="B88" s="50" t="s">
        <v>100</v>
      </c>
      <c r="C88" s="50" t="s">
        <v>3</v>
      </c>
      <c r="D88" s="50" t="s">
        <v>33</v>
      </c>
      <c r="E88" s="50" t="s">
        <v>7</v>
      </c>
      <c r="F88" s="50" t="s">
        <v>2</v>
      </c>
      <c r="G88" s="50" t="s">
        <v>7</v>
      </c>
      <c r="H88" s="50" t="s">
        <v>6</v>
      </c>
      <c r="I88" s="50" t="s">
        <v>5</v>
      </c>
      <c r="J88" s="51">
        <f>J89+J95+J92</f>
        <v>9196560</v>
      </c>
    </row>
    <row r="89" spans="1:10" ht="65.25" customHeight="1" x14ac:dyDescent="0.3">
      <c r="A89" s="18" t="s">
        <v>125</v>
      </c>
      <c r="B89" s="49" t="s">
        <v>100</v>
      </c>
      <c r="C89" s="49" t="s">
        <v>3</v>
      </c>
      <c r="D89" s="49" t="s">
        <v>33</v>
      </c>
      <c r="E89" s="49" t="s">
        <v>94</v>
      </c>
      <c r="F89" s="49" t="s">
        <v>2</v>
      </c>
      <c r="G89" s="49" t="s">
        <v>7</v>
      </c>
      <c r="H89" s="49" t="s">
        <v>6</v>
      </c>
      <c r="I89" s="49" t="s">
        <v>5</v>
      </c>
      <c r="J89" s="52">
        <f t="shared" ref="J89:J90" si="8">J90</f>
        <v>5770000</v>
      </c>
    </row>
    <row r="90" spans="1:10" ht="18" x14ac:dyDescent="0.3">
      <c r="A90" s="18" t="s">
        <v>95</v>
      </c>
      <c r="B90" s="49" t="s">
        <v>100</v>
      </c>
      <c r="C90" s="49" t="s">
        <v>3</v>
      </c>
      <c r="D90" s="49" t="s">
        <v>33</v>
      </c>
      <c r="E90" s="49" t="s">
        <v>94</v>
      </c>
      <c r="F90" s="49" t="s">
        <v>2</v>
      </c>
      <c r="G90" s="49" t="s">
        <v>7</v>
      </c>
      <c r="H90" s="49" t="s">
        <v>96</v>
      </c>
      <c r="I90" s="49" t="s">
        <v>5</v>
      </c>
      <c r="J90" s="52">
        <f t="shared" si="8"/>
        <v>5770000</v>
      </c>
    </row>
    <row r="91" spans="1:10" ht="24" customHeight="1" x14ac:dyDescent="0.3">
      <c r="A91" s="22" t="s">
        <v>141</v>
      </c>
      <c r="B91" s="49" t="s">
        <v>100</v>
      </c>
      <c r="C91" s="49" t="s">
        <v>3</v>
      </c>
      <c r="D91" s="49" t="s">
        <v>33</v>
      </c>
      <c r="E91" s="49" t="s">
        <v>94</v>
      </c>
      <c r="F91" s="49" t="s">
        <v>2</v>
      </c>
      <c r="G91" s="49" t="s">
        <v>7</v>
      </c>
      <c r="H91" s="49" t="s">
        <v>96</v>
      </c>
      <c r="I91" s="49" t="s">
        <v>0</v>
      </c>
      <c r="J91" s="52">
        <v>5770000</v>
      </c>
    </row>
    <row r="92" spans="1:10" ht="54" x14ac:dyDescent="0.3">
      <c r="A92" s="22" t="s">
        <v>126</v>
      </c>
      <c r="B92" s="49" t="s">
        <v>100</v>
      </c>
      <c r="C92" s="49" t="s">
        <v>3</v>
      </c>
      <c r="D92" s="49" t="s">
        <v>33</v>
      </c>
      <c r="E92" s="49" t="s">
        <v>97</v>
      </c>
      <c r="F92" s="49" t="s">
        <v>2</v>
      </c>
      <c r="G92" s="49" t="s">
        <v>7</v>
      </c>
      <c r="H92" s="49" t="s">
        <v>6</v>
      </c>
      <c r="I92" s="49" t="s">
        <v>5</v>
      </c>
      <c r="J92" s="52">
        <f t="shared" ref="J92:J93" si="9">J93</f>
        <v>2849560</v>
      </c>
    </row>
    <row r="93" spans="1:10" ht="36" x14ac:dyDescent="0.3">
      <c r="A93" s="22" t="s">
        <v>98</v>
      </c>
      <c r="B93" s="49" t="s">
        <v>100</v>
      </c>
      <c r="C93" s="49" t="s">
        <v>3</v>
      </c>
      <c r="D93" s="49" t="s">
        <v>33</v>
      </c>
      <c r="E93" s="49" t="s">
        <v>97</v>
      </c>
      <c r="F93" s="49" t="s">
        <v>2</v>
      </c>
      <c r="G93" s="49" t="s">
        <v>7</v>
      </c>
      <c r="H93" s="49" t="s">
        <v>99</v>
      </c>
      <c r="I93" s="49" t="s">
        <v>5</v>
      </c>
      <c r="J93" s="52">
        <f t="shared" si="9"/>
        <v>2849560</v>
      </c>
    </row>
    <row r="94" spans="1:10" ht="21.75" customHeight="1" x14ac:dyDescent="0.3">
      <c r="A94" s="22" t="s">
        <v>141</v>
      </c>
      <c r="B94" s="49" t="s">
        <v>100</v>
      </c>
      <c r="C94" s="49" t="s">
        <v>3</v>
      </c>
      <c r="D94" s="49" t="s">
        <v>33</v>
      </c>
      <c r="E94" s="49" t="s">
        <v>97</v>
      </c>
      <c r="F94" s="49" t="s">
        <v>2</v>
      </c>
      <c r="G94" s="49" t="s">
        <v>7</v>
      </c>
      <c r="H94" s="49" t="s">
        <v>99</v>
      </c>
      <c r="I94" s="49" t="s">
        <v>0</v>
      </c>
      <c r="J94" s="52">
        <v>2849560</v>
      </c>
    </row>
    <row r="95" spans="1:10" ht="36" x14ac:dyDescent="0.3">
      <c r="A95" s="22" t="s">
        <v>131</v>
      </c>
      <c r="B95" s="49" t="s">
        <v>100</v>
      </c>
      <c r="C95" s="49" t="s">
        <v>3</v>
      </c>
      <c r="D95" s="49" t="s">
        <v>33</v>
      </c>
      <c r="E95" s="49" t="s">
        <v>132</v>
      </c>
      <c r="F95" s="49" t="s">
        <v>2</v>
      </c>
      <c r="G95" s="49" t="s">
        <v>7</v>
      </c>
      <c r="H95" s="49" t="s">
        <v>6</v>
      </c>
      <c r="I95" s="49" t="s">
        <v>5</v>
      </c>
      <c r="J95" s="52">
        <f t="shared" ref="J95:J96" si="10">J96</f>
        <v>577000</v>
      </c>
    </row>
    <row r="96" spans="1:10" ht="18" x14ac:dyDescent="0.3">
      <c r="A96" s="18" t="s">
        <v>75</v>
      </c>
      <c r="B96" s="49" t="s">
        <v>100</v>
      </c>
      <c r="C96" s="49" t="s">
        <v>3</v>
      </c>
      <c r="D96" s="49" t="s">
        <v>33</v>
      </c>
      <c r="E96" s="49" t="s">
        <v>132</v>
      </c>
      <c r="F96" s="49" t="s">
        <v>2</v>
      </c>
      <c r="G96" s="49" t="s">
        <v>7</v>
      </c>
      <c r="H96" s="49" t="s">
        <v>74</v>
      </c>
      <c r="I96" s="49" t="s">
        <v>5</v>
      </c>
      <c r="J96" s="52">
        <f t="shared" si="10"/>
        <v>577000</v>
      </c>
    </row>
    <row r="97" spans="1:10" ht="22.5" customHeight="1" x14ac:dyDescent="0.3">
      <c r="A97" s="22" t="s">
        <v>141</v>
      </c>
      <c r="B97" s="49" t="s">
        <v>100</v>
      </c>
      <c r="C97" s="49" t="s">
        <v>3</v>
      </c>
      <c r="D97" s="49" t="s">
        <v>33</v>
      </c>
      <c r="E97" s="49" t="s">
        <v>132</v>
      </c>
      <c r="F97" s="49" t="s">
        <v>2</v>
      </c>
      <c r="G97" s="49" t="s">
        <v>7</v>
      </c>
      <c r="H97" s="49" t="s">
        <v>74</v>
      </c>
      <c r="I97" s="49" t="s">
        <v>0</v>
      </c>
      <c r="J97" s="52">
        <v>577000</v>
      </c>
    </row>
    <row r="98" spans="1:10" ht="34.799999999999997" x14ac:dyDescent="0.3">
      <c r="A98" s="37" t="s">
        <v>16</v>
      </c>
      <c r="B98" s="50" t="s">
        <v>100</v>
      </c>
      <c r="C98" s="50" t="s">
        <v>3</v>
      </c>
      <c r="D98" s="50" t="s">
        <v>3</v>
      </c>
      <c r="E98" s="50" t="s">
        <v>7</v>
      </c>
      <c r="F98" s="50" t="s">
        <v>2</v>
      </c>
      <c r="G98" s="50" t="s">
        <v>7</v>
      </c>
      <c r="H98" s="50" t="s">
        <v>6</v>
      </c>
      <c r="I98" s="50" t="s">
        <v>5</v>
      </c>
      <c r="J98" s="51">
        <f>J99</f>
        <v>1000000</v>
      </c>
    </row>
    <row r="99" spans="1:10" ht="54" x14ac:dyDescent="0.3">
      <c r="A99" s="22" t="s">
        <v>129</v>
      </c>
      <c r="B99" s="49" t="s">
        <v>100</v>
      </c>
      <c r="C99" s="49" t="s">
        <v>3</v>
      </c>
      <c r="D99" s="49" t="s">
        <v>3</v>
      </c>
      <c r="E99" s="49" t="s">
        <v>130</v>
      </c>
      <c r="F99" s="49" t="s">
        <v>2</v>
      </c>
      <c r="G99" s="49" t="s">
        <v>7</v>
      </c>
      <c r="H99" s="49" t="s">
        <v>6</v>
      </c>
      <c r="I99" s="49" t="s">
        <v>5</v>
      </c>
      <c r="J99" s="52">
        <f>J101</f>
        <v>1000000</v>
      </c>
    </row>
    <row r="100" spans="1:10" ht="54" x14ac:dyDescent="0.3">
      <c r="A100" s="18" t="s">
        <v>133</v>
      </c>
      <c r="B100" s="45">
        <v>802</v>
      </c>
      <c r="C100" s="46" t="s">
        <v>3</v>
      </c>
      <c r="D100" s="49" t="s">
        <v>3</v>
      </c>
      <c r="E100" s="49" t="s">
        <v>130</v>
      </c>
      <c r="F100" s="49" t="s">
        <v>2</v>
      </c>
      <c r="G100" s="49" t="s">
        <v>7</v>
      </c>
      <c r="H100" s="49" t="s">
        <v>149</v>
      </c>
      <c r="I100" s="49" t="s">
        <v>5</v>
      </c>
      <c r="J100" s="47">
        <f>J101</f>
        <v>1000000</v>
      </c>
    </row>
    <row r="101" spans="1:10" ht="18" x14ac:dyDescent="0.3">
      <c r="A101" s="18" t="s">
        <v>11</v>
      </c>
      <c r="B101" s="45">
        <v>802</v>
      </c>
      <c r="C101" s="46" t="s">
        <v>3</v>
      </c>
      <c r="D101" s="49" t="s">
        <v>3</v>
      </c>
      <c r="E101" s="49" t="s">
        <v>130</v>
      </c>
      <c r="F101" s="49" t="s">
        <v>2</v>
      </c>
      <c r="G101" s="49" t="s">
        <v>7</v>
      </c>
      <c r="H101" s="49" t="s">
        <v>149</v>
      </c>
      <c r="I101" s="49" t="s">
        <v>9</v>
      </c>
      <c r="J101" s="47">
        <v>1000000</v>
      </c>
    </row>
    <row r="102" spans="1:10" ht="18" x14ac:dyDescent="0.3">
      <c r="A102" s="34" t="s">
        <v>41</v>
      </c>
      <c r="B102" s="49" t="s">
        <v>100</v>
      </c>
      <c r="C102" s="43" t="s">
        <v>32</v>
      </c>
      <c r="D102" s="43" t="s">
        <v>7</v>
      </c>
      <c r="E102" s="43" t="s">
        <v>7</v>
      </c>
      <c r="F102" s="43" t="s">
        <v>2</v>
      </c>
      <c r="G102" s="43" t="s">
        <v>7</v>
      </c>
      <c r="H102" s="43" t="s">
        <v>6</v>
      </c>
      <c r="I102" s="43" t="s">
        <v>5</v>
      </c>
      <c r="J102" s="44">
        <f>J104</f>
        <v>60000</v>
      </c>
    </row>
    <row r="103" spans="1:10" ht="18" x14ac:dyDescent="0.3">
      <c r="A103" s="18" t="s">
        <v>42</v>
      </c>
      <c r="B103" s="49" t="s">
        <v>100</v>
      </c>
      <c r="C103" s="46" t="s">
        <v>32</v>
      </c>
      <c r="D103" s="46" t="s">
        <v>32</v>
      </c>
      <c r="E103" s="46" t="s">
        <v>7</v>
      </c>
      <c r="F103" s="46" t="s">
        <v>2</v>
      </c>
      <c r="G103" s="46" t="s">
        <v>7</v>
      </c>
      <c r="H103" s="46" t="s">
        <v>6</v>
      </c>
      <c r="I103" s="46" t="s">
        <v>5</v>
      </c>
      <c r="J103" s="44">
        <f t="shared" ref="J103:J105" si="11">J104</f>
        <v>60000</v>
      </c>
    </row>
    <row r="104" spans="1:10" ht="18" x14ac:dyDescent="0.3">
      <c r="A104" s="22" t="s">
        <v>15</v>
      </c>
      <c r="B104" s="49" t="s">
        <v>100</v>
      </c>
      <c r="C104" s="46" t="s">
        <v>32</v>
      </c>
      <c r="D104" s="46" t="s">
        <v>32</v>
      </c>
      <c r="E104" s="46" t="s">
        <v>10</v>
      </c>
      <c r="F104" s="46" t="s">
        <v>2</v>
      </c>
      <c r="G104" s="46" t="s">
        <v>7</v>
      </c>
      <c r="H104" s="46" t="s">
        <v>6</v>
      </c>
      <c r="I104" s="46" t="s">
        <v>5</v>
      </c>
      <c r="J104" s="47">
        <f t="shared" si="11"/>
        <v>60000</v>
      </c>
    </row>
    <row r="105" spans="1:10" ht="72" x14ac:dyDescent="0.3">
      <c r="A105" s="27" t="s">
        <v>104</v>
      </c>
      <c r="B105" s="49" t="s">
        <v>100</v>
      </c>
      <c r="C105" s="46" t="s">
        <v>32</v>
      </c>
      <c r="D105" s="46" t="s">
        <v>32</v>
      </c>
      <c r="E105" s="46" t="s">
        <v>10</v>
      </c>
      <c r="F105" s="46" t="s">
        <v>2</v>
      </c>
      <c r="G105" s="46" t="s">
        <v>7</v>
      </c>
      <c r="H105" s="46" t="s">
        <v>103</v>
      </c>
      <c r="I105" s="46" t="s">
        <v>5</v>
      </c>
      <c r="J105" s="47">
        <f t="shared" si="11"/>
        <v>60000</v>
      </c>
    </row>
    <row r="106" spans="1:10" ht="18" x14ac:dyDescent="0.3">
      <c r="A106" s="22" t="s">
        <v>45</v>
      </c>
      <c r="B106" s="49" t="s">
        <v>100</v>
      </c>
      <c r="C106" s="46" t="s">
        <v>32</v>
      </c>
      <c r="D106" s="46" t="s">
        <v>32</v>
      </c>
      <c r="E106" s="46" t="s">
        <v>10</v>
      </c>
      <c r="F106" s="46" t="s">
        <v>2</v>
      </c>
      <c r="G106" s="46" t="s">
        <v>7</v>
      </c>
      <c r="H106" s="46" t="s">
        <v>103</v>
      </c>
      <c r="I106" s="46" t="s">
        <v>44</v>
      </c>
      <c r="J106" s="47">
        <v>60000</v>
      </c>
    </row>
    <row r="107" spans="1:10" x14ac:dyDescent="0.3">
      <c r="A107" s="34" t="s">
        <v>70</v>
      </c>
      <c r="B107" s="40">
        <v>802</v>
      </c>
      <c r="C107" s="43" t="s">
        <v>24</v>
      </c>
      <c r="D107" s="43" t="s">
        <v>7</v>
      </c>
      <c r="E107" s="43" t="s">
        <v>7</v>
      </c>
      <c r="F107" s="43" t="s">
        <v>2</v>
      </c>
      <c r="G107" s="43" t="s">
        <v>7</v>
      </c>
      <c r="H107" s="43" t="s">
        <v>6</v>
      </c>
      <c r="I107" s="43" t="s">
        <v>5</v>
      </c>
      <c r="J107" s="44">
        <f t="shared" ref="J107:J108" si="12">J108</f>
        <v>2159450</v>
      </c>
    </row>
    <row r="108" spans="1:10" ht="18" x14ac:dyDescent="0.3">
      <c r="A108" s="18" t="s">
        <v>43</v>
      </c>
      <c r="B108" s="45">
        <v>802</v>
      </c>
      <c r="C108" s="46" t="s">
        <v>24</v>
      </c>
      <c r="D108" s="46" t="s">
        <v>1</v>
      </c>
      <c r="E108" s="46" t="s">
        <v>7</v>
      </c>
      <c r="F108" s="46" t="s">
        <v>2</v>
      </c>
      <c r="G108" s="46" t="s">
        <v>7</v>
      </c>
      <c r="H108" s="46" t="s">
        <v>6</v>
      </c>
      <c r="I108" s="46" t="s">
        <v>5</v>
      </c>
      <c r="J108" s="47">
        <f t="shared" si="12"/>
        <v>2159450</v>
      </c>
    </row>
    <row r="109" spans="1:10" ht="18" x14ac:dyDescent="0.3">
      <c r="A109" s="22" t="s">
        <v>15</v>
      </c>
      <c r="B109" s="45">
        <v>802</v>
      </c>
      <c r="C109" s="46" t="s">
        <v>24</v>
      </c>
      <c r="D109" s="46" t="s">
        <v>1</v>
      </c>
      <c r="E109" s="46" t="s">
        <v>10</v>
      </c>
      <c r="F109" s="46" t="s">
        <v>2</v>
      </c>
      <c r="G109" s="46" t="s">
        <v>7</v>
      </c>
      <c r="H109" s="46" t="s">
        <v>6</v>
      </c>
      <c r="I109" s="46" t="s">
        <v>5</v>
      </c>
      <c r="J109" s="47">
        <f>J111+J113</f>
        <v>2159450</v>
      </c>
    </row>
    <row r="110" spans="1:10" ht="72" x14ac:dyDescent="0.3">
      <c r="A110" s="27" t="s">
        <v>105</v>
      </c>
      <c r="B110" s="45">
        <v>802</v>
      </c>
      <c r="C110" s="46" t="s">
        <v>24</v>
      </c>
      <c r="D110" s="46" t="s">
        <v>1</v>
      </c>
      <c r="E110" s="46" t="s">
        <v>10</v>
      </c>
      <c r="F110" s="46" t="s">
        <v>2</v>
      </c>
      <c r="G110" s="46" t="s">
        <v>7</v>
      </c>
      <c r="H110" s="46" t="s">
        <v>107</v>
      </c>
      <c r="I110" s="46" t="s">
        <v>5</v>
      </c>
      <c r="J110" s="47">
        <f>J111</f>
        <v>170000</v>
      </c>
    </row>
    <row r="111" spans="1:10" ht="18" x14ac:dyDescent="0.3">
      <c r="A111" s="22" t="s">
        <v>45</v>
      </c>
      <c r="B111" s="45">
        <v>802</v>
      </c>
      <c r="C111" s="46" t="s">
        <v>24</v>
      </c>
      <c r="D111" s="46" t="s">
        <v>1</v>
      </c>
      <c r="E111" s="46" t="s">
        <v>10</v>
      </c>
      <c r="F111" s="46" t="s">
        <v>2</v>
      </c>
      <c r="G111" s="46" t="s">
        <v>7</v>
      </c>
      <c r="H111" s="46" t="s">
        <v>107</v>
      </c>
      <c r="I111" s="46" t="s">
        <v>44</v>
      </c>
      <c r="J111" s="47">
        <v>170000</v>
      </c>
    </row>
    <row r="112" spans="1:10" ht="90" x14ac:dyDescent="0.3">
      <c r="A112" s="27" t="s">
        <v>106</v>
      </c>
      <c r="B112" s="45">
        <v>802</v>
      </c>
      <c r="C112" s="46" t="s">
        <v>24</v>
      </c>
      <c r="D112" s="46" t="s">
        <v>1</v>
      </c>
      <c r="E112" s="46" t="s">
        <v>10</v>
      </c>
      <c r="F112" s="46" t="s">
        <v>2</v>
      </c>
      <c r="G112" s="46" t="s">
        <v>7</v>
      </c>
      <c r="H112" s="46" t="s">
        <v>108</v>
      </c>
      <c r="I112" s="46" t="s">
        <v>5</v>
      </c>
      <c r="J112" s="47">
        <f>J113</f>
        <v>1989450</v>
      </c>
    </row>
    <row r="113" spans="1:10" ht="18" x14ac:dyDescent="0.3">
      <c r="A113" s="22" t="s">
        <v>45</v>
      </c>
      <c r="B113" s="45">
        <v>802</v>
      </c>
      <c r="C113" s="46" t="s">
        <v>24</v>
      </c>
      <c r="D113" s="46" t="s">
        <v>1</v>
      </c>
      <c r="E113" s="46" t="s">
        <v>10</v>
      </c>
      <c r="F113" s="46" t="s">
        <v>2</v>
      </c>
      <c r="G113" s="46" t="s">
        <v>7</v>
      </c>
      <c r="H113" s="46" t="s">
        <v>108</v>
      </c>
      <c r="I113" s="46" t="s">
        <v>44</v>
      </c>
      <c r="J113" s="47">
        <v>1989450</v>
      </c>
    </row>
    <row r="114" spans="1:10" s="32" customFormat="1" x14ac:dyDescent="0.3">
      <c r="A114" s="34" t="s">
        <v>35</v>
      </c>
      <c r="B114" s="40">
        <v>802</v>
      </c>
      <c r="C114" s="43" t="s">
        <v>29</v>
      </c>
      <c r="D114" s="43" t="s">
        <v>7</v>
      </c>
      <c r="E114" s="43" t="s">
        <v>7</v>
      </c>
      <c r="F114" s="43" t="s">
        <v>2</v>
      </c>
      <c r="G114" s="43" t="s">
        <v>7</v>
      </c>
      <c r="H114" s="43" t="s">
        <v>6</v>
      </c>
      <c r="I114" s="43" t="s">
        <v>5</v>
      </c>
      <c r="J114" s="44">
        <f t="shared" ref="J114:J115" si="13">J115</f>
        <v>558100</v>
      </c>
    </row>
    <row r="115" spans="1:10" ht="18" x14ac:dyDescent="0.3">
      <c r="A115" s="15" t="s">
        <v>34</v>
      </c>
      <c r="B115" s="45">
        <v>802</v>
      </c>
      <c r="C115" s="46" t="s">
        <v>29</v>
      </c>
      <c r="D115" s="46" t="s">
        <v>33</v>
      </c>
      <c r="E115" s="46" t="s">
        <v>7</v>
      </c>
      <c r="F115" s="46" t="s">
        <v>2</v>
      </c>
      <c r="G115" s="46" t="s">
        <v>7</v>
      </c>
      <c r="H115" s="46" t="s">
        <v>6</v>
      </c>
      <c r="I115" s="46" t="s">
        <v>5</v>
      </c>
      <c r="J115" s="47">
        <f t="shared" si="13"/>
        <v>558100</v>
      </c>
    </row>
    <row r="116" spans="1:10" ht="18" x14ac:dyDescent="0.3">
      <c r="A116" s="21" t="s">
        <v>15</v>
      </c>
      <c r="B116" s="45">
        <v>802</v>
      </c>
      <c r="C116" s="46">
        <v>10</v>
      </c>
      <c r="D116" s="46" t="s">
        <v>33</v>
      </c>
      <c r="E116" s="46" t="s">
        <v>10</v>
      </c>
      <c r="F116" s="46" t="s">
        <v>2</v>
      </c>
      <c r="G116" s="46" t="s">
        <v>7</v>
      </c>
      <c r="H116" s="46" t="s">
        <v>6</v>
      </c>
      <c r="I116" s="46" t="s">
        <v>5</v>
      </c>
      <c r="J116" s="47">
        <f>J117+J119+J121</f>
        <v>558100</v>
      </c>
    </row>
    <row r="117" spans="1:10" ht="18" x14ac:dyDescent="0.3">
      <c r="A117" s="18" t="s">
        <v>102</v>
      </c>
      <c r="B117" s="45">
        <v>802</v>
      </c>
      <c r="C117" s="46">
        <v>10</v>
      </c>
      <c r="D117" s="46" t="s">
        <v>33</v>
      </c>
      <c r="E117" s="46" t="s">
        <v>10</v>
      </c>
      <c r="F117" s="46" t="s">
        <v>2</v>
      </c>
      <c r="G117" s="46" t="s">
        <v>7</v>
      </c>
      <c r="H117" s="46" t="s">
        <v>101</v>
      </c>
      <c r="I117" s="46" t="s">
        <v>5</v>
      </c>
      <c r="J117" s="47">
        <f>J118</f>
        <v>370000</v>
      </c>
    </row>
    <row r="118" spans="1:10" ht="23.25" customHeight="1" x14ac:dyDescent="0.3">
      <c r="A118" s="21" t="s">
        <v>141</v>
      </c>
      <c r="B118" s="45">
        <v>802</v>
      </c>
      <c r="C118" s="46">
        <v>10</v>
      </c>
      <c r="D118" s="46" t="s">
        <v>33</v>
      </c>
      <c r="E118" s="46" t="s">
        <v>10</v>
      </c>
      <c r="F118" s="46" t="s">
        <v>2</v>
      </c>
      <c r="G118" s="46" t="s">
        <v>7</v>
      </c>
      <c r="H118" s="46" t="s">
        <v>101</v>
      </c>
      <c r="I118" s="46" t="s">
        <v>0</v>
      </c>
      <c r="J118" s="47">
        <v>370000</v>
      </c>
    </row>
    <row r="119" spans="1:10" ht="57" customHeight="1" x14ac:dyDescent="0.3">
      <c r="A119" s="21" t="s">
        <v>150</v>
      </c>
      <c r="B119" s="45">
        <v>802</v>
      </c>
      <c r="C119" s="46" t="s">
        <v>29</v>
      </c>
      <c r="D119" s="46" t="s">
        <v>33</v>
      </c>
      <c r="E119" s="46" t="s">
        <v>10</v>
      </c>
      <c r="F119" s="46" t="s">
        <v>2</v>
      </c>
      <c r="G119" s="46" t="s">
        <v>7</v>
      </c>
      <c r="H119" s="46" t="s">
        <v>151</v>
      </c>
      <c r="I119" s="46" t="s">
        <v>5</v>
      </c>
      <c r="J119" s="47">
        <f>J120</f>
        <v>77700</v>
      </c>
    </row>
    <row r="120" spans="1:10" ht="22.5" customHeight="1" x14ac:dyDescent="0.3">
      <c r="A120" s="18" t="s">
        <v>31</v>
      </c>
      <c r="B120" s="45">
        <v>802</v>
      </c>
      <c r="C120" s="46" t="s">
        <v>29</v>
      </c>
      <c r="D120" s="46" t="s">
        <v>33</v>
      </c>
      <c r="E120" s="46" t="s">
        <v>10</v>
      </c>
      <c r="F120" s="46" t="s">
        <v>2</v>
      </c>
      <c r="G120" s="46" t="s">
        <v>7</v>
      </c>
      <c r="H120" s="46" t="s">
        <v>151</v>
      </c>
      <c r="I120" s="46" t="s">
        <v>30</v>
      </c>
      <c r="J120" s="47">
        <v>77700</v>
      </c>
    </row>
    <row r="121" spans="1:10" ht="78.75" customHeight="1" x14ac:dyDescent="0.3">
      <c r="A121" s="21" t="s">
        <v>152</v>
      </c>
      <c r="B121" s="45">
        <v>802</v>
      </c>
      <c r="C121" s="46" t="s">
        <v>29</v>
      </c>
      <c r="D121" s="46" t="s">
        <v>33</v>
      </c>
      <c r="E121" s="46" t="s">
        <v>10</v>
      </c>
      <c r="F121" s="46" t="s">
        <v>2</v>
      </c>
      <c r="G121" s="46" t="s">
        <v>7</v>
      </c>
      <c r="H121" s="46" t="s">
        <v>153</v>
      </c>
      <c r="I121" s="46" t="s">
        <v>5</v>
      </c>
      <c r="J121" s="47">
        <f>J122</f>
        <v>110400</v>
      </c>
    </row>
    <row r="122" spans="1:10" ht="22.5" customHeight="1" x14ac:dyDescent="0.3">
      <c r="A122" s="18" t="s">
        <v>31</v>
      </c>
      <c r="B122" s="45">
        <v>802</v>
      </c>
      <c r="C122" s="46" t="s">
        <v>29</v>
      </c>
      <c r="D122" s="46" t="s">
        <v>33</v>
      </c>
      <c r="E122" s="46" t="s">
        <v>10</v>
      </c>
      <c r="F122" s="46" t="s">
        <v>2</v>
      </c>
      <c r="G122" s="46" t="s">
        <v>7</v>
      </c>
      <c r="H122" s="46" t="s">
        <v>153</v>
      </c>
      <c r="I122" s="46" t="s">
        <v>30</v>
      </c>
      <c r="J122" s="47">
        <v>110400</v>
      </c>
    </row>
    <row r="123" spans="1:10" ht="17.25" customHeight="1" x14ac:dyDescent="0.3">
      <c r="A123" s="34" t="s">
        <v>8</v>
      </c>
      <c r="B123" s="40">
        <v>802</v>
      </c>
      <c r="C123" s="43" t="s">
        <v>4</v>
      </c>
      <c r="D123" s="43" t="s">
        <v>7</v>
      </c>
      <c r="E123" s="43" t="s">
        <v>7</v>
      </c>
      <c r="F123" s="43" t="s">
        <v>2</v>
      </c>
      <c r="G123" s="43" t="s">
        <v>7</v>
      </c>
      <c r="H123" s="43" t="s">
        <v>6</v>
      </c>
      <c r="I123" s="43" t="s">
        <v>5</v>
      </c>
      <c r="J123" s="44">
        <f t="shared" ref="J123:J126" si="14">J124</f>
        <v>1316708</v>
      </c>
    </row>
    <row r="124" spans="1:10" ht="24" customHeight="1" x14ac:dyDescent="0.3">
      <c r="A124" s="18" t="s">
        <v>27</v>
      </c>
      <c r="B124" s="45">
        <v>802</v>
      </c>
      <c r="C124" s="46" t="s">
        <v>4</v>
      </c>
      <c r="D124" s="46" t="s">
        <v>17</v>
      </c>
      <c r="E124" s="46" t="s">
        <v>7</v>
      </c>
      <c r="F124" s="46" t="s">
        <v>2</v>
      </c>
      <c r="G124" s="46" t="s">
        <v>7</v>
      </c>
      <c r="H124" s="46" t="s">
        <v>6</v>
      </c>
      <c r="I124" s="46" t="s">
        <v>5</v>
      </c>
      <c r="J124" s="47">
        <f t="shared" si="14"/>
        <v>1316708</v>
      </c>
    </row>
    <row r="125" spans="1:10" ht="22.5" customHeight="1" x14ac:dyDescent="0.3">
      <c r="A125" s="18" t="s">
        <v>15</v>
      </c>
      <c r="B125" s="45">
        <v>802</v>
      </c>
      <c r="C125" s="46" t="s">
        <v>4</v>
      </c>
      <c r="D125" s="46" t="s">
        <v>17</v>
      </c>
      <c r="E125" s="46" t="s">
        <v>10</v>
      </c>
      <c r="F125" s="46" t="s">
        <v>2</v>
      </c>
      <c r="G125" s="46" t="s">
        <v>7</v>
      </c>
      <c r="H125" s="46" t="s">
        <v>6</v>
      </c>
      <c r="I125" s="46" t="s">
        <v>5</v>
      </c>
      <c r="J125" s="47">
        <f>J126</f>
        <v>1316708</v>
      </c>
    </row>
    <row r="126" spans="1:10" ht="96.75" customHeight="1" x14ac:dyDescent="0.3">
      <c r="A126" s="27" t="s">
        <v>119</v>
      </c>
      <c r="B126" s="45">
        <v>802</v>
      </c>
      <c r="C126" s="46" t="s">
        <v>4</v>
      </c>
      <c r="D126" s="46" t="s">
        <v>17</v>
      </c>
      <c r="E126" s="46" t="s">
        <v>10</v>
      </c>
      <c r="F126" s="46" t="s">
        <v>2</v>
      </c>
      <c r="G126" s="46" t="s">
        <v>7</v>
      </c>
      <c r="H126" s="46" t="s">
        <v>120</v>
      </c>
      <c r="I126" s="46" t="s">
        <v>5</v>
      </c>
      <c r="J126" s="47">
        <f t="shared" si="14"/>
        <v>1316708</v>
      </c>
    </row>
    <row r="127" spans="1:10" ht="21" customHeight="1" x14ac:dyDescent="0.3">
      <c r="A127" s="22" t="s">
        <v>45</v>
      </c>
      <c r="B127" s="45">
        <v>802</v>
      </c>
      <c r="C127" s="46" t="s">
        <v>4</v>
      </c>
      <c r="D127" s="46" t="s">
        <v>17</v>
      </c>
      <c r="E127" s="46" t="s">
        <v>10</v>
      </c>
      <c r="F127" s="46" t="s">
        <v>2</v>
      </c>
      <c r="G127" s="46" t="s">
        <v>7</v>
      </c>
      <c r="H127" s="46" t="s">
        <v>120</v>
      </c>
      <c r="I127" s="46" t="s">
        <v>44</v>
      </c>
      <c r="J127" s="47">
        <v>1316708</v>
      </c>
    </row>
    <row r="128" spans="1:10" ht="24.75" customHeight="1" x14ac:dyDescent="0.3">
      <c r="A128" s="34" t="s">
        <v>122</v>
      </c>
      <c r="B128" s="40">
        <v>832</v>
      </c>
      <c r="C128" s="46"/>
      <c r="D128" s="46"/>
      <c r="E128" s="46"/>
      <c r="F128" s="46"/>
      <c r="G128" s="46"/>
      <c r="H128" s="46"/>
      <c r="I128" s="46"/>
      <c r="J128" s="44">
        <f t="shared" ref="J128:J130" si="15">J129</f>
        <v>1776614</v>
      </c>
    </row>
    <row r="129" spans="1:10" s="32" customFormat="1" x14ac:dyDescent="0.3">
      <c r="A129" s="34" t="s">
        <v>39</v>
      </c>
      <c r="B129" s="40">
        <v>832</v>
      </c>
      <c r="C129" s="43" t="s">
        <v>1</v>
      </c>
      <c r="D129" s="43" t="s">
        <v>7</v>
      </c>
      <c r="E129" s="43" t="s">
        <v>7</v>
      </c>
      <c r="F129" s="43" t="s">
        <v>2</v>
      </c>
      <c r="G129" s="43" t="s">
        <v>7</v>
      </c>
      <c r="H129" s="43" t="s">
        <v>6</v>
      </c>
      <c r="I129" s="43" t="s">
        <v>5</v>
      </c>
      <c r="J129" s="44">
        <f t="shared" si="15"/>
        <v>1776614</v>
      </c>
    </row>
    <row r="130" spans="1:10" ht="54" x14ac:dyDescent="0.3">
      <c r="A130" s="15" t="s">
        <v>40</v>
      </c>
      <c r="B130" s="45">
        <v>832</v>
      </c>
      <c r="C130" s="46" t="s">
        <v>1</v>
      </c>
      <c r="D130" s="46" t="s">
        <v>33</v>
      </c>
      <c r="E130" s="46" t="s">
        <v>7</v>
      </c>
      <c r="F130" s="46" t="s">
        <v>2</v>
      </c>
      <c r="G130" s="46" t="s">
        <v>7</v>
      </c>
      <c r="H130" s="46" t="s">
        <v>6</v>
      </c>
      <c r="I130" s="46" t="s">
        <v>5</v>
      </c>
      <c r="J130" s="47">
        <f t="shared" si="15"/>
        <v>1776614</v>
      </c>
    </row>
    <row r="131" spans="1:10" ht="18" x14ac:dyDescent="0.3">
      <c r="A131" s="15" t="s">
        <v>15</v>
      </c>
      <c r="B131" s="45">
        <v>832</v>
      </c>
      <c r="C131" s="46" t="s">
        <v>1</v>
      </c>
      <c r="D131" s="46" t="s">
        <v>33</v>
      </c>
      <c r="E131" s="46" t="s">
        <v>10</v>
      </c>
      <c r="F131" s="46" t="s">
        <v>2</v>
      </c>
      <c r="G131" s="46" t="s">
        <v>7</v>
      </c>
      <c r="H131" s="46" t="s">
        <v>6</v>
      </c>
      <c r="I131" s="46" t="s">
        <v>5</v>
      </c>
      <c r="J131" s="47">
        <f>J132+J134+J137</f>
        <v>1776614</v>
      </c>
    </row>
    <row r="132" spans="1:10" ht="36" x14ac:dyDescent="0.3">
      <c r="A132" s="15" t="s">
        <v>156</v>
      </c>
      <c r="B132" s="45">
        <v>832</v>
      </c>
      <c r="C132" s="46" t="s">
        <v>1</v>
      </c>
      <c r="D132" s="46" t="s">
        <v>33</v>
      </c>
      <c r="E132" s="46" t="s">
        <v>10</v>
      </c>
      <c r="F132" s="46" t="s">
        <v>2</v>
      </c>
      <c r="G132" s="46" t="s">
        <v>7</v>
      </c>
      <c r="H132" s="46" t="s">
        <v>155</v>
      </c>
      <c r="I132" s="46" t="s">
        <v>5</v>
      </c>
      <c r="J132" s="47">
        <f>J133</f>
        <v>1140000</v>
      </c>
    </row>
    <row r="133" spans="1:10" ht="60.75" customHeight="1" x14ac:dyDescent="0.3">
      <c r="A133" s="26" t="s">
        <v>14</v>
      </c>
      <c r="B133" s="45">
        <v>832</v>
      </c>
      <c r="C133" s="46" t="s">
        <v>1</v>
      </c>
      <c r="D133" s="46" t="s">
        <v>33</v>
      </c>
      <c r="E133" s="46" t="s">
        <v>10</v>
      </c>
      <c r="F133" s="46" t="s">
        <v>2</v>
      </c>
      <c r="G133" s="46" t="s">
        <v>7</v>
      </c>
      <c r="H133" s="46" t="s">
        <v>155</v>
      </c>
      <c r="I133" s="46" t="s">
        <v>13</v>
      </c>
      <c r="J133" s="47">
        <v>1140000</v>
      </c>
    </row>
    <row r="134" spans="1:10" ht="36" x14ac:dyDescent="0.3">
      <c r="A134" s="15" t="s">
        <v>71</v>
      </c>
      <c r="B134" s="45">
        <v>832</v>
      </c>
      <c r="C134" s="46" t="s">
        <v>1</v>
      </c>
      <c r="D134" s="46" t="s">
        <v>33</v>
      </c>
      <c r="E134" s="46" t="s">
        <v>10</v>
      </c>
      <c r="F134" s="46" t="s">
        <v>2</v>
      </c>
      <c r="G134" s="46" t="s">
        <v>7</v>
      </c>
      <c r="H134" s="46" t="s">
        <v>135</v>
      </c>
      <c r="I134" s="46" t="s">
        <v>5</v>
      </c>
      <c r="J134" s="47">
        <f>J135+J136</f>
        <v>622814</v>
      </c>
    </row>
    <row r="135" spans="1:10" ht="63.75" customHeight="1" x14ac:dyDescent="0.3">
      <c r="A135" s="26" t="s">
        <v>14</v>
      </c>
      <c r="B135" s="45">
        <v>832</v>
      </c>
      <c r="C135" s="46" t="s">
        <v>1</v>
      </c>
      <c r="D135" s="46" t="s">
        <v>33</v>
      </c>
      <c r="E135" s="46" t="s">
        <v>10</v>
      </c>
      <c r="F135" s="46" t="s">
        <v>2</v>
      </c>
      <c r="G135" s="46" t="s">
        <v>7</v>
      </c>
      <c r="H135" s="46" t="s">
        <v>135</v>
      </c>
      <c r="I135" s="46" t="s">
        <v>13</v>
      </c>
      <c r="J135" s="47">
        <v>560500</v>
      </c>
    </row>
    <row r="136" spans="1:10" ht="36" x14ac:dyDescent="0.3">
      <c r="A136" s="21" t="s">
        <v>21</v>
      </c>
      <c r="B136" s="45">
        <v>832</v>
      </c>
      <c r="C136" s="46" t="s">
        <v>1</v>
      </c>
      <c r="D136" s="46" t="s">
        <v>33</v>
      </c>
      <c r="E136" s="46" t="s">
        <v>10</v>
      </c>
      <c r="F136" s="46" t="s">
        <v>2</v>
      </c>
      <c r="G136" s="46" t="s">
        <v>7</v>
      </c>
      <c r="H136" s="46" t="s">
        <v>135</v>
      </c>
      <c r="I136" s="46" t="s">
        <v>0</v>
      </c>
      <c r="J136" s="47">
        <v>62314</v>
      </c>
    </row>
    <row r="137" spans="1:10" ht="36" x14ac:dyDescent="0.3">
      <c r="A137" s="15" t="s">
        <v>142</v>
      </c>
      <c r="B137" s="45">
        <v>832</v>
      </c>
      <c r="C137" s="46" t="s">
        <v>1</v>
      </c>
      <c r="D137" s="46" t="s">
        <v>33</v>
      </c>
      <c r="E137" s="46" t="s">
        <v>10</v>
      </c>
      <c r="F137" s="46" t="s">
        <v>2</v>
      </c>
      <c r="G137" s="46" t="s">
        <v>7</v>
      </c>
      <c r="H137" s="46" t="s">
        <v>143</v>
      </c>
      <c r="I137" s="46" t="s">
        <v>5</v>
      </c>
      <c r="J137" s="47">
        <f>J138</f>
        <v>13800</v>
      </c>
    </row>
    <row r="138" spans="1:10" ht="18" x14ac:dyDescent="0.3">
      <c r="A138" s="15" t="s">
        <v>31</v>
      </c>
      <c r="B138" s="45">
        <v>832</v>
      </c>
      <c r="C138" s="46" t="s">
        <v>1</v>
      </c>
      <c r="D138" s="46" t="s">
        <v>33</v>
      </c>
      <c r="E138" s="46" t="s">
        <v>10</v>
      </c>
      <c r="F138" s="46" t="s">
        <v>2</v>
      </c>
      <c r="G138" s="46" t="s">
        <v>7</v>
      </c>
      <c r="H138" s="46" t="s">
        <v>143</v>
      </c>
      <c r="I138" s="46" t="s">
        <v>30</v>
      </c>
      <c r="J138" s="47">
        <v>13800</v>
      </c>
    </row>
  </sheetData>
  <autoFilter ref="A6:J138"/>
  <mergeCells count="10">
    <mergeCell ref="E1:J1"/>
    <mergeCell ref="D5:D6"/>
    <mergeCell ref="A4:A6"/>
    <mergeCell ref="B4:I4"/>
    <mergeCell ref="E5:H5"/>
    <mergeCell ref="A2:J2"/>
    <mergeCell ref="J4:J6"/>
    <mergeCell ref="I5:I6"/>
    <mergeCell ref="B5:B6"/>
    <mergeCell ref="C5:C6"/>
  </mergeCells>
  <phoneticPr fontId="2" type="noConversion"/>
  <pageMargins left="0.25" right="0.25" top="0.75" bottom="0.75" header="0.3" footer="0.3"/>
  <pageSetup paperSize="9" scale="49" fitToHeight="2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5"/>
  <sheetViews>
    <sheetView tabSelected="1" view="pageBreakPreview" zoomScale="85" zoomScaleNormal="85" zoomScaleSheetLayoutView="85" workbookViewId="0">
      <selection sqref="A1:D1"/>
    </sheetView>
  </sheetViews>
  <sheetFormatPr defaultColWidth="9.109375" defaultRowHeight="13.2" x14ac:dyDescent="0.25"/>
  <cols>
    <col min="1" max="1" width="107.33203125" style="4" customWidth="1"/>
    <col min="2" max="2" width="11.5546875" style="1" customWidth="1"/>
    <col min="3" max="3" width="12" style="1" customWidth="1"/>
    <col min="4" max="4" width="27" style="1" customWidth="1"/>
    <col min="5" max="16384" width="9.109375" style="3"/>
  </cols>
  <sheetData>
    <row r="1" spans="1:4" ht="147.75" customHeight="1" x14ac:dyDescent="0.25">
      <c r="A1" s="96" t="s">
        <v>168</v>
      </c>
      <c r="B1" s="96"/>
      <c r="C1" s="96"/>
      <c r="D1" s="96"/>
    </row>
    <row r="2" spans="1:4" ht="65.25" customHeight="1" x14ac:dyDescent="0.3">
      <c r="A2" s="97" t="s">
        <v>162</v>
      </c>
      <c r="B2" s="97"/>
      <c r="C2" s="97"/>
      <c r="D2" s="97"/>
    </row>
    <row r="3" spans="1:4" ht="24" customHeight="1" x14ac:dyDescent="0.25">
      <c r="A3" s="54"/>
      <c r="B3" s="53"/>
      <c r="C3" s="53"/>
      <c r="D3" s="55" t="s">
        <v>76</v>
      </c>
    </row>
    <row r="4" spans="1:4" ht="28.5" customHeight="1" x14ac:dyDescent="0.25">
      <c r="A4" s="98" t="s">
        <v>69</v>
      </c>
      <c r="B4" s="100" t="s">
        <v>67</v>
      </c>
      <c r="C4" s="100" t="s">
        <v>66</v>
      </c>
      <c r="D4" s="99" t="s">
        <v>159</v>
      </c>
    </row>
    <row r="5" spans="1:4" ht="93.75" customHeight="1" x14ac:dyDescent="0.25">
      <c r="A5" s="98"/>
      <c r="B5" s="100"/>
      <c r="C5" s="100"/>
      <c r="D5" s="89"/>
    </row>
    <row r="6" spans="1:4" ht="17.399999999999999" x14ac:dyDescent="0.25">
      <c r="A6" s="56" t="s">
        <v>59</v>
      </c>
      <c r="B6" s="57"/>
      <c r="C6" s="57"/>
      <c r="D6" s="58">
        <f>D7+D14+D16+D18+D23+D28+D30+D32+D34</f>
        <v>42232606</v>
      </c>
    </row>
    <row r="7" spans="1:4" s="2" customFormat="1" ht="27.6" x14ac:dyDescent="0.45">
      <c r="A7" s="59" t="s">
        <v>39</v>
      </c>
      <c r="B7" s="60" t="s">
        <v>1</v>
      </c>
      <c r="C7" s="60" t="s">
        <v>7</v>
      </c>
      <c r="D7" s="61">
        <f>SUM(D8:D13)</f>
        <v>14574664</v>
      </c>
    </row>
    <row r="8" spans="1:4" s="2" customFormat="1" ht="36" x14ac:dyDescent="0.45">
      <c r="A8" s="62" t="s">
        <v>58</v>
      </c>
      <c r="B8" s="63" t="s">
        <v>1</v>
      </c>
      <c r="C8" s="63" t="s">
        <v>17</v>
      </c>
      <c r="D8" s="64">
        <f>'Приложение 4'!J10</f>
        <v>1378050</v>
      </c>
    </row>
    <row r="9" spans="1:4" s="2" customFormat="1" ht="36" x14ac:dyDescent="0.45">
      <c r="A9" s="62" t="s">
        <v>40</v>
      </c>
      <c r="B9" s="63" t="s">
        <v>1</v>
      </c>
      <c r="C9" s="63" t="s">
        <v>33</v>
      </c>
      <c r="D9" s="64">
        <f>'Приложение 4'!J130</f>
        <v>1776614</v>
      </c>
    </row>
    <row r="10" spans="1:4" s="2" customFormat="1" ht="45.75" customHeight="1" x14ac:dyDescent="0.45">
      <c r="A10" s="62" t="s">
        <v>56</v>
      </c>
      <c r="B10" s="63" t="s">
        <v>1</v>
      </c>
      <c r="C10" s="63" t="s">
        <v>12</v>
      </c>
      <c r="D10" s="64">
        <f>'Приложение 4'!J14</f>
        <v>10265000</v>
      </c>
    </row>
    <row r="11" spans="1:4" s="2" customFormat="1" ht="45.75" customHeight="1" x14ac:dyDescent="0.45">
      <c r="A11" s="82" t="s">
        <v>163</v>
      </c>
      <c r="B11" s="63" t="s">
        <v>1</v>
      </c>
      <c r="C11" s="63" t="s">
        <v>28</v>
      </c>
      <c r="D11" s="64">
        <f>'Приложение 4'!J24</f>
        <v>50000</v>
      </c>
    </row>
    <row r="12" spans="1:4" s="2" customFormat="1" ht="27.6" x14ac:dyDescent="0.45">
      <c r="A12" s="62" t="s">
        <v>55</v>
      </c>
      <c r="B12" s="63" t="s">
        <v>1</v>
      </c>
      <c r="C12" s="63" t="s">
        <v>4</v>
      </c>
      <c r="D12" s="64">
        <f>'Приложение 4'!J28</f>
        <v>400000</v>
      </c>
    </row>
    <row r="13" spans="1:4" s="2" customFormat="1" ht="27.6" x14ac:dyDescent="0.45">
      <c r="A13" s="15" t="s">
        <v>38</v>
      </c>
      <c r="B13" s="63" t="s">
        <v>1</v>
      </c>
      <c r="C13" s="63" t="s">
        <v>36</v>
      </c>
      <c r="D13" s="64">
        <f>'Приложение 4'!J32</f>
        <v>705000</v>
      </c>
    </row>
    <row r="14" spans="1:4" s="2" customFormat="1" ht="27.6" x14ac:dyDescent="0.45">
      <c r="A14" s="65" t="s">
        <v>50</v>
      </c>
      <c r="B14" s="60" t="s">
        <v>17</v>
      </c>
      <c r="C14" s="60" t="s">
        <v>7</v>
      </c>
      <c r="D14" s="61">
        <f>D15</f>
        <v>921706</v>
      </c>
    </row>
    <row r="15" spans="1:4" s="2" customFormat="1" ht="27.6" x14ac:dyDescent="0.45">
      <c r="A15" s="66" t="s">
        <v>49</v>
      </c>
      <c r="B15" s="63" t="s">
        <v>17</v>
      </c>
      <c r="C15" s="63" t="s">
        <v>33</v>
      </c>
      <c r="D15" s="64">
        <f>'Приложение 4'!J40</f>
        <v>921706</v>
      </c>
    </row>
    <row r="16" spans="1:4" s="2" customFormat="1" ht="27.6" x14ac:dyDescent="0.45">
      <c r="A16" s="59" t="s">
        <v>53</v>
      </c>
      <c r="B16" s="60" t="s">
        <v>33</v>
      </c>
      <c r="C16" s="60" t="s">
        <v>7</v>
      </c>
      <c r="D16" s="61">
        <f>D17</f>
        <v>1148000</v>
      </c>
    </row>
    <row r="17" spans="1:4" s="2" customFormat="1" ht="36" x14ac:dyDescent="0.45">
      <c r="A17" s="62" t="s">
        <v>52</v>
      </c>
      <c r="B17" s="63" t="s">
        <v>33</v>
      </c>
      <c r="C17" s="63" t="s">
        <v>20</v>
      </c>
      <c r="D17" s="64">
        <f>'Приложение 4'!J46</f>
        <v>1148000</v>
      </c>
    </row>
    <row r="18" spans="1:4" s="2" customFormat="1" ht="27.6" x14ac:dyDescent="0.45">
      <c r="A18" s="59" t="s">
        <v>26</v>
      </c>
      <c r="B18" s="60" t="s">
        <v>12</v>
      </c>
      <c r="C18" s="60" t="s">
        <v>7</v>
      </c>
      <c r="D18" s="61">
        <f>+D20+D21+D22+D19</f>
        <v>10381918</v>
      </c>
    </row>
    <row r="19" spans="1:4" s="2" customFormat="1" ht="27.6" x14ac:dyDescent="0.45">
      <c r="A19" s="62" t="s">
        <v>80</v>
      </c>
      <c r="B19" s="63" t="s">
        <v>12</v>
      </c>
      <c r="C19" s="63" t="s">
        <v>28</v>
      </c>
      <c r="D19" s="64">
        <f>'Приложение 4'!J53</f>
        <v>901000</v>
      </c>
    </row>
    <row r="20" spans="1:4" s="2" customFormat="1" ht="27.6" x14ac:dyDescent="0.45">
      <c r="A20" s="62" t="s">
        <v>25</v>
      </c>
      <c r="B20" s="63" t="s">
        <v>12</v>
      </c>
      <c r="C20" s="63" t="s">
        <v>24</v>
      </c>
      <c r="D20" s="64">
        <f>'Приложение 4'!J57</f>
        <v>1700000</v>
      </c>
    </row>
    <row r="21" spans="1:4" s="2" customFormat="1" ht="27.6" x14ac:dyDescent="0.45">
      <c r="A21" s="62" t="s">
        <v>23</v>
      </c>
      <c r="B21" s="67" t="s">
        <v>12</v>
      </c>
      <c r="C21" s="67" t="s">
        <v>20</v>
      </c>
      <c r="D21" s="68">
        <f>'Приложение 4'!J63</f>
        <v>7690918</v>
      </c>
    </row>
    <row r="22" spans="1:4" s="2" customFormat="1" ht="27.6" x14ac:dyDescent="0.45">
      <c r="A22" s="66" t="s">
        <v>51</v>
      </c>
      <c r="B22" s="63" t="s">
        <v>12</v>
      </c>
      <c r="C22" s="63" t="s">
        <v>46</v>
      </c>
      <c r="D22" s="64">
        <f>'Приложение 4'!J71</f>
        <v>90000</v>
      </c>
    </row>
    <row r="23" spans="1:4" s="2" customFormat="1" ht="27.6" x14ac:dyDescent="0.45">
      <c r="A23" s="59" t="s">
        <v>19</v>
      </c>
      <c r="B23" s="60" t="s">
        <v>3</v>
      </c>
      <c r="C23" s="60" t="s">
        <v>7</v>
      </c>
      <c r="D23" s="61">
        <f>D25+D26+D24+D27</f>
        <v>11112060</v>
      </c>
    </row>
    <row r="24" spans="1:4" s="2" customFormat="1" ht="27.6" x14ac:dyDescent="0.45">
      <c r="A24" s="62" t="s">
        <v>86</v>
      </c>
      <c r="B24" s="60" t="s">
        <v>3</v>
      </c>
      <c r="C24" s="60" t="s">
        <v>1</v>
      </c>
      <c r="D24" s="61">
        <f>'Приложение 4'!J78</f>
        <v>800500</v>
      </c>
    </row>
    <row r="25" spans="1:4" s="2" customFormat="1" ht="27.6" x14ac:dyDescent="0.45">
      <c r="A25" s="66" t="s">
        <v>18</v>
      </c>
      <c r="B25" s="67" t="s">
        <v>3</v>
      </c>
      <c r="C25" s="67" t="s">
        <v>17</v>
      </c>
      <c r="D25" s="68">
        <f>'Приложение 4'!J84</f>
        <v>115000</v>
      </c>
    </row>
    <row r="26" spans="1:4" s="2" customFormat="1" ht="27.6" x14ac:dyDescent="0.45">
      <c r="A26" s="66" t="s">
        <v>93</v>
      </c>
      <c r="B26" s="63" t="s">
        <v>3</v>
      </c>
      <c r="C26" s="63" t="s">
        <v>33</v>
      </c>
      <c r="D26" s="64">
        <f>'Приложение 4'!J88</f>
        <v>9196560</v>
      </c>
    </row>
    <row r="27" spans="1:4" s="2" customFormat="1" ht="27.6" x14ac:dyDescent="0.45">
      <c r="A27" s="66" t="s">
        <v>16</v>
      </c>
      <c r="B27" s="63" t="s">
        <v>3</v>
      </c>
      <c r="C27" s="63" t="s">
        <v>3</v>
      </c>
      <c r="D27" s="64">
        <f>'Приложение 4'!J98</f>
        <v>1000000</v>
      </c>
    </row>
    <row r="28" spans="1:4" s="2" customFormat="1" ht="27.6" x14ac:dyDescent="0.45">
      <c r="A28" s="59" t="s">
        <v>41</v>
      </c>
      <c r="B28" s="60" t="s">
        <v>32</v>
      </c>
      <c r="C28" s="60" t="s">
        <v>7</v>
      </c>
      <c r="D28" s="61">
        <f>D29</f>
        <v>60000</v>
      </c>
    </row>
    <row r="29" spans="1:4" s="2" customFormat="1" ht="27.6" x14ac:dyDescent="0.45">
      <c r="A29" s="66" t="s">
        <v>42</v>
      </c>
      <c r="B29" s="63" t="s">
        <v>32</v>
      </c>
      <c r="C29" s="63" t="s">
        <v>32</v>
      </c>
      <c r="D29" s="64">
        <f>'Приложение 4'!J102</f>
        <v>60000</v>
      </c>
    </row>
    <row r="30" spans="1:4" s="2" customFormat="1" ht="27.6" x14ac:dyDescent="0.45">
      <c r="A30" s="59" t="s">
        <v>70</v>
      </c>
      <c r="B30" s="69" t="s">
        <v>24</v>
      </c>
      <c r="C30" s="69" t="s">
        <v>7</v>
      </c>
      <c r="D30" s="70">
        <f>D31</f>
        <v>2159450</v>
      </c>
    </row>
    <row r="31" spans="1:4" s="2" customFormat="1" ht="27.6" x14ac:dyDescent="0.45">
      <c r="A31" s="62" t="s">
        <v>43</v>
      </c>
      <c r="B31" s="63" t="s">
        <v>24</v>
      </c>
      <c r="C31" s="63" t="s">
        <v>1</v>
      </c>
      <c r="D31" s="64">
        <f>'Приложение 4'!J108</f>
        <v>2159450</v>
      </c>
    </row>
    <row r="32" spans="1:4" s="2" customFormat="1" ht="27.6" x14ac:dyDescent="0.45">
      <c r="A32" s="59" t="s">
        <v>35</v>
      </c>
      <c r="B32" s="60">
        <v>10</v>
      </c>
      <c r="C32" s="60" t="s">
        <v>7</v>
      </c>
      <c r="D32" s="61">
        <f>D33</f>
        <v>558100</v>
      </c>
    </row>
    <row r="33" spans="1:4" s="2" customFormat="1" ht="27.6" x14ac:dyDescent="0.45">
      <c r="A33" s="62" t="s">
        <v>34</v>
      </c>
      <c r="B33" s="67" t="s">
        <v>29</v>
      </c>
      <c r="C33" s="67" t="s">
        <v>33</v>
      </c>
      <c r="D33" s="64">
        <f>'Приложение 4'!J114</f>
        <v>558100</v>
      </c>
    </row>
    <row r="34" spans="1:4" s="2" customFormat="1" ht="27.6" x14ac:dyDescent="0.45">
      <c r="A34" s="59" t="s">
        <v>8</v>
      </c>
      <c r="B34" s="60" t="s">
        <v>4</v>
      </c>
      <c r="C34" s="60" t="s">
        <v>7</v>
      </c>
      <c r="D34" s="61">
        <f>D35</f>
        <v>1316708</v>
      </c>
    </row>
    <row r="35" spans="1:4" s="2" customFormat="1" ht="29.25" customHeight="1" x14ac:dyDescent="0.45">
      <c r="A35" s="62" t="s">
        <v>27</v>
      </c>
      <c r="B35" s="63" t="s">
        <v>4</v>
      </c>
      <c r="C35" s="63" t="s">
        <v>17</v>
      </c>
      <c r="D35" s="64">
        <f>'Приложение 4'!J124</f>
        <v>1316708</v>
      </c>
    </row>
  </sheetData>
  <autoFilter ref="A5:D35"/>
  <mergeCells count="6">
    <mergeCell ref="A1:D1"/>
    <mergeCell ref="A2:D2"/>
    <mergeCell ref="A4:A5"/>
    <mergeCell ref="D4:D5"/>
    <mergeCell ref="B4:B5"/>
    <mergeCell ref="C4:C5"/>
  </mergeCells>
  <pageMargins left="0.98425196850393704" right="0.31496062992125984" top="0.39370078740157483" bottom="0.27559055118110237" header="0" footer="0"/>
  <pageSetup paperSize="9" scale="57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2</vt:lpstr>
      <vt:lpstr>Приложение 4</vt:lpstr>
      <vt:lpstr>Приложение 6</vt:lpstr>
      <vt:lpstr>'Приложение 2'!Область_печати</vt:lpstr>
      <vt:lpstr>'Приложение 4'!Область_печати</vt:lpstr>
      <vt:lpstr>'Приложение 6'!Область_печати</vt:lpstr>
    </vt:vector>
  </TitlesOfParts>
  <Company>Управление финансов Кусинского муницыпального района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SovDep</cp:lastModifiedBy>
  <cp:lastPrinted>2021-12-27T05:48:28Z</cp:lastPrinted>
  <dcterms:created xsi:type="dcterms:W3CDTF">2015-12-01T10:00:32Z</dcterms:created>
  <dcterms:modified xsi:type="dcterms:W3CDTF">2021-12-27T05:48:31Z</dcterms:modified>
</cp:coreProperties>
</file>